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PavcoDC\Users\rrauppius\Documents\Regulations\Conflict minerals\"/>
    </mc:Choice>
  </mc:AlternateContent>
  <xr:revisionPtr revIDLastSave="0" documentId="8_{DBDB94AF-7517-4A87-A5FF-69F03F0536B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595" yWindow="495" windowWidth="21600" windowHeight="136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6" i="6" s="1"/>
  <c r="F112" i="6"/>
  <c r="C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B90" i="4"/>
  <c r="A72" i="6"/>
  <c r="B78" i="4"/>
  <c r="A61" i="6"/>
  <c r="B66" i="4"/>
  <c r="A50" i="6"/>
  <c r="B54" i="4"/>
  <c r="A39" i="6"/>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B29" i="5"/>
  <c r="V29" i="5"/>
  <c r="E29" i="5"/>
  <c r="X29" i="5" s="1"/>
  <c r="B30" i="5"/>
  <c r="V30" i="5"/>
  <c r="E30" i="5"/>
  <c r="X30" i="5" s="1"/>
  <c r="B31" i="5"/>
  <c r="V31" i="5"/>
  <c r="E31" i="5"/>
  <c r="X31" i="5" s="1"/>
  <c r="B32" i="5"/>
  <c r="V32" i="5"/>
  <c r="E32" i="5"/>
  <c r="X32" i="5" s="1"/>
  <c r="B33" i="5"/>
  <c r="V33" i="5"/>
  <c r="E33" i="5"/>
  <c r="X33" i="5" s="1"/>
  <c r="B34" i="5"/>
  <c r="V34" i="5"/>
  <c r="E34" i="5"/>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B67" i="5"/>
  <c r="V67" i="5"/>
  <c r="E67" i="5"/>
  <c r="X67" i="5" s="1"/>
  <c r="B68" i="5"/>
  <c r="V68" i="5"/>
  <c r="E68" i="5"/>
  <c r="X68" i="5" s="1"/>
  <c r="B69" i="5"/>
  <c r="V69" i="5"/>
  <c r="E69" i="5"/>
  <c r="X69" i="5" s="1"/>
  <c r="B70" i="5"/>
  <c r="V70" i="5"/>
  <c r="E70" i="5"/>
  <c r="X70" i="5" s="1"/>
  <c r="B71" i="5"/>
  <c r="V71" i="5"/>
  <c r="E71" i="5"/>
  <c r="B72" i="5"/>
  <c r="V72" i="5"/>
  <c r="E72" i="5"/>
  <c r="X72" i="5" s="1"/>
  <c r="B73" i="5"/>
  <c r="V73" i="5"/>
  <c r="E73" i="5"/>
  <c r="X73" i="5" s="1"/>
  <c r="B74" i="5"/>
  <c r="V74" i="5"/>
  <c r="E74" i="5"/>
  <c r="X74" i="5" s="1"/>
  <c r="B75" i="5"/>
  <c r="V75" i="5"/>
  <c r="E75" i="5"/>
  <c r="X75" i="5" s="1"/>
  <c r="B76" i="5"/>
  <c r="V76" i="5"/>
  <c r="E76" i="5"/>
  <c r="B77" i="5"/>
  <c r="V77" i="5"/>
  <c r="E77" i="5"/>
  <c r="X77" i="5" s="1"/>
  <c r="B78" i="5"/>
  <c r="V78" i="5"/>
  <c r="E78" i="5"/>
  <c r="X78" i="5" s="1"/>
  <c r="B79" i="5"/>
  <c r="V79" i="5"/>
  <c r="E79" i="5"/>
  <c r="X79" i="5" s="1"/>
  <c r="B80" i="5"/>
  <c r="V80" i="5"/>
  <c r="E80" i="5"/>
  <c r="X80" i="5" s="1"/>
  <c r="B81" i="5"/>
  <c r="V81" i="5"/>
  <c r="E81" i="5"/>
  <c r="X81" i="5" s="1"/>
  <c r="B82" i="5"/>
  <c r="V82" i="5"/>
  <c r="E82" i="5"/>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B120" i="5"/>
  <c r="V120" i="5"/>
  <c r="E120" i="5"/>
  <c r="X120" i="5" s="1"/>
  <c r="B121" i="5"/>
  <c r="V121" i="5"/>
  <c r="E121" i="5"/>
  <c r="X121" i="5" s="1"/>
  <c r="B122" i="5"/>
  <c r="V122" i="5"/>
  <c r="E122" i="5"/>
  <c r="X122" i="5" s="1"/>
  <c r="B123" i="5"/>
  <c r="V123" i="5"/>
  <c r="E123" i="5"/>
  <c r="X123" i="5" s="1"/>
  <c r="B124" i="5"/>
  <c r="V124" i="5"/>
  <c r="E124" i="5"/>
  <c r="B125" i="5"/>
  <c r="V125" i="5"/>
  <c r="E125" i="5"/>
  <c r="X125" i="5" s="1"/>
  <c r="B126" i="5"/>
  <c r="V126" i="5"/>
  <c r="E126" i="5"/>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B142" i="5"/>
  <c r="V142" i="5"/>
  <c r="E142" i="5"/>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B163" i="5"/>
  <c r="V163" i="5"/>
  <c r="E163" i="5"/>
  <c r="X163" i="5" s="1"/>
  <c r="B164" i="5"/>
  <c r="V164" i="5"/>
  <c r="E164" i="5"/>
  <c r="X164" i="5" s="1"/>
  <c r="B165" i="5"/>
  <c r="V165" i="5"/>
  <c r="E165" i="5"/>
  <c r="X165" i="5" s="1"/>
  <c r="B166" i="5"/>
  <c r="V166" i="5"/>
  <c r="E166" i="5"/>
  <c r="X166" i="5" s="1"/>
  <c r="B167" i="5"/>
  <c r="V167" i="5"/>
  <c r="E167" i="5"/>
  <c r="X167" i="5" s="1"/>
  <c r="B168" i="5"/>
  <c r="V168" i="5"/>
  <c r="E168" i="5"/>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V190" i="5"/>
  <c r="E190" i="5"/>
  <c r="X190" i="5" s="1"/>
  <c r="V191" i="5"/>
  <c r="E191" i="5"/>
  <c r="X191" i="5" s="1"/>
  <c r="B192" i="5"/>
  <c r="V192" i="5"/>
  <c r="E192" i="5"/>
  <c r="X192" i="5" s="1"/>
  <c r="B193" i="5"/>
  <c r="V193" i="5"/>
  <c r="E193" i="5"/>
  <c r="X193" i="5" s="1"/>
  <c r="B194" i="5"/>
  <c r="V194" i="5"/>
  <c r="E194" i="5"/>
  <c r="X194" i="5" s="1"/>
  <c r="B195" i="5"/>
  <c r="V195" i="5"/>
  <c r="E195" i="5"/>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B244" i="5"/>
  <c r="V244" i="5"/>
  <c r="E244" i="5"/>
  <c r="X244" i="5" s="1"/>
  <c r="B245" i="5"/>
  <c r="V245" i="5"/>
  <c r="E245" i="5"/>
  <c r="X245" i="5" s="1"/>
  <c r="B246" i="5"/>
  <c r="V246" i="5"/>
  <c r="E246" i="5"/>
  <c r="X246" i="5" s="1"/>
  <c r="B247" i="5"/>
  <c r="V247" i="5"/>
  <c r="E247" i="5"/>
  <c r="X247" i="5" s="1"/>
  <c r="B248" i="5"/>
  <c r="V248" i="5"/>
  <c r="E248" i="5"/>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B276" i="5"/>
  <c r="V276" i="5"/>
  <c r="E276" i="5"/>
  <c r="X276" i="5" s="1"/>
  <c r="B277" i="5"/>
  <c r="V277" i="5"/>
  <c r="E277" i="5"/>
  <c r="X277" i="5" s="1"/>
  <c r="B278" i="5"/>
  <c r="V278" i="5"/>
  <c r="E278" i="5"/>
  <c r="X278" i="5" s="1"/>
  <c r="B279" i="5"/>
  <c r="V279" i="5"/>
  <c r="E279" i="5"/>
  <c r="X279" i="5" s="1"/>
  <c r="B280" i="5"/>
  <c r="V280" i="5"/>
  <c r="E280" i="5"/>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B319" i="5"/>
  <c r="V319" i="5"/>
  <c r="E319" i="5"/>
  <c r="X319" i="5" s="1"/>
  <c r="B320" i="5"/>
  <c r="V320" i="5"/>
  <c r="E320" i="5"/>
  <c r="X320" i="5" s="1"/>
  <c r="B321" i="5"/>
  <c r="V321" i="5"/>
  <c r="E321" i="5"/>
  <c r="X321" i="5" s="1"/>
  <c r="B322" i="5"/>
  <c r="V322" i="5"/>
  <c r="E322" i="5"/>
  <c r="X322" i="5" s="1"/>
  <c r="B323" i="5"/>
  <c r="V323" i="5"/>
  <c r="E323" i="5"/>
  <c r="X323" i="5" s="1"/>
  <c r="B324" i="5"/>
  <c r="V324" i="5"/>
  <c r="E324" i="5"/>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B368" i="5"/>
  <c r="V368" i="5"/>
  <c r="E368" i="5"/>
  <c r="X368" i="5" s="1"/>
  <c r="B369" i="5"/>
  <c r="V369" i="5"/>
  <c r="E369" i="5"/>
  <c r="X369" i="5" s="1"/>
  <c r="B370" i="5"/>
  <c r="V370" i="5"/>
  <c r="E370" i="5"/>
  <c r="X370" i="5" s="1"/>
  <c r="B371" i="5"/>
  <c r="V371" i="5"/>
  <c r="E371" i="5"/>
  <c r="X371" i="5" s="1"/>
  <c r="B372" i="5"/>
  <c r="V372" i="5"/>
  <c r="E372" i="5"/>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V401" i="5"/>
  <c r="E401" i="5"/>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V417" i="5"/>
  <c r="E417" i="5"/>
  <c r="X417" i="5" s="1"/>
  <c r="V418" i="5"/>
  <c r="E418" i="5"/>
  <c r="X418" i="5" s="1"/>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V433" i="5"/>
  <c r="E433" i="5"/>
  <c r="V434" i="5"/>
  <c r="E434" i="5"/>
  <c r="X434" i="5" s="1"/>
  <c r="V435" i="5"/>
  <c r="E435" i="5"/>
  <c r="X435" i="5" s="1"/>
  <c r="V436" i="5"/>
  <c r="E436" i="5"/>
  <c r="X436" i="5" s="1"/>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V481" i="5"/>
  <c r="E481" i="5"/>
  <c r="V482" i="5"/>
  <c r="E482" i="5"/>
  <c r="X482" i="5" s="1"/>
  <c r="V483" i="5"/>
  <c r="E483" i="5"/>
  <c r="X483" i="5" s="1"/>
  <c r="V484" i="5"/>
  <c r="E484" i="5"/>
  <c r="X484" i="5" s="1"/>
  <c r="V485" i="5"/>
  <c r="E485" i="5"/>
  <c r="X485" i="5" s="1"/>
  <c r="V486" i="5"/>
  <c r="E486" i="5"/>
  <c r="X486" i="5" s="1"/>
  <c r="V487" i="5"/>
  <c r="E487" i="5"/>
  <c r="X487" i="5" s="1"/>
  <c r="V488" i="5"/>
  <c r="E488" i="5"/>
  <c r="V489" i="5"/>
  <c r="E489" i="5"/>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V513" i="5"/>
  <c r="E513" i="5"/>
  <c r="V514" i="5"/>
  <c r="E514" i="5"/>
  <c r="X514" i="5" s="1"/>
  <c r="V515" i="5"/>
  <c r="E515" i="5"/>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V553" i="5"/>
  <c r="E553" i="5"/>
  <c r="V554" i="5"/>
  <c r="E554" i="5"/>
  <c r="X554" i="5" s="1"/>
  <c r="V555" i="5"/>
  <c r="E555" i="5"/>
  <c r="X555" i="5" s="1"/>
  <c r="V556" i="5"/>
  <c r="E556" i="5"/>
  <c r="X556" i="5" s="1"/>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V580" i="5"/>
  <c r="E580" i="5"/>
  <c r="X580" i="5" s="1"/>
  <c r="V581" i="5"/>
  <c r="E581" i="5"/>
  <c r="X581" i="5" s="1"/>
  <c r="V582" i="5"/>
  <c r="E582" i="5"/>
  <c r="X582" i="5" s="1"/>
  <c r="V583" i="5"/>
  <c r="E583" i="5"/>
  <c r="X583" i="5" s="1"/>
  <c r="V584" i="5"/>
  <c r="E584" i="5"/>
  <c r="V585" i="5"/>
  <c r="E585" i="5"/>
  <c r="X585" i="5" s="1"/>
  <c r="V586" i="5"/>
  <c r="E586" i="5"/>
  <c r="X586" i="5" s="1"/>
  <c r="V587" i="5"/>
  <c r="E587" i="5"/>
  <c r="X587" i="5" s="1"/>
  <c r="V588" i="5"/>
  <c r="E588" i="5"/>
  <c r="X588" i="5" s="1"/>
  <c r="V589" i="5"/>
  <c r="E589" i="5"/>
  <c r="X589" i="5" s="1"/>
  <c r="V590" i="5"/>
  <c r="E590" i="5"/>
  <c r="X590" i="5" s="1"/>
  <c r="V591" i="5"/>
  <c r="E591" i="5"/>
  <c r="X591" i="5" s="1"/>
  <c r="V592" i="5"/>
  <c r="E592" i="5"/>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V705" i="5"/>
  <c r="E705" i="5"/>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V769" i="5"/>
  <c r="E769" i="5"/>
  <c r="X769" i="5" s="1"/>
  <c r="V770" i="5"/>
  <c r="E770" i="5"/>
  <c r="X770" i="5" s="1"/>
  <c r="V771" i="5"/>
  <c r="E771" i="5"/>
  <c r="V772" i="5"/>
  <c r="E772" i="5"/>
  <c r="X772" i="5" s="1"/>
  <c r="V773" i="5"/>
  <c r="E773" i="5"/>
  <c r="X773" i="5" s="1"/>
  <c r="V774" i="5"/>
  <c r="E774" i="5"/>
  <c r="X774" i="5" s="1"/>
  <c r="V775" i="5"/>
  <c r="E775" i="5"/>
  <c r="X775" i="5" s="1"/>
  <c r="V776" i="5"/>
  <c r="E776" i="5"/>
  <c r="V777" i="5"/>
  <c r="E777" i="5"/>
  <c r="X777" i="5" s="1"/>
  <c r="V778" i="5"/>
  <c r="E778" i="5"/>
  <c r="X778" i="5" s="1"/>
  <c r="V779" i="5"/>
  <c r="E779" i="5"/>
  <c r="X779" i="5" s="1"/>
  <c r="V780" i="5"/>
  <c r="E780" i="5"/>
  <c r="X780" i="5" s="1"/>
  <c r="V781" i="5"/>
  <c r="E781" i="5"/>
  <c r="X781" i="5" s="1"/>
  <c r="V782" i="5"/>
  <c r="E782" i="5"/>
  <c r="X782" i="5" s="1"/>
  <c r="V783" i="5"/>
  <c r="E783" i="5"/>
  <c r="X783" i="5" s="1"/>
  <c r="V784" i="5"/>
  <c r="E784" i="5"/>
  <c r="V785" i="5"/>
  <c r="E785" i="5"/>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V817" i="5"/>
  <c r="E817" i="5"/>
  <c r="V818" i="5"/>
  <c r="E818" i="5"/>
  <c r="X818" i="5" s="1"/>
  <c r="V819" i="5"/>
  <c r="E819" i="5"/>
  <c r="X819" i="5" s="1"/>
  <c r="V820" i="5"/>
  <c r="E820" i="5"/>
  <c r="X820" i="5" s="1"/>
  <c r="V821" i="5"/>
  <c r="E821" i="5"/>
  <c r="X821" i="5" s="1"/>
  <c r="V822" i="5"/>
  <c r="E822" i="5"/>
  <c r="X822" i="5" s="1"/>
  <c r="V823" i="5"/>
  <c r="E823" i="5"/>
  <c r="X823" i="5" s="1"/>
  <c r="V824" i="5"/>
  <c r="E824" i="5"/>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X882" i="5" s="1"/>
  <c r="V883" i="5"/>
  <c r="E883" i="5"/>
  <c r="X883" i="5" s="1"/>
  <c r="V884" i="5"/>
  <c r="E884" i="5"/>
  <c r="X884" i="5" s="1"/>
  <c r="V885" i="5"/>
  <c r="E885" i="5"/>
  <c r="X885" i="5" s="1"/>
  <c r="V886" i="5"/>
  <c r="E886" i="5"/>
  <c r="X886" i="5" s="1"/>
  <c r="V887" i="5"/>
  <c r="E887" i="5"/>
  <c r="X887" i="5" s="1"/>
  <c r="V888" i="5"/>
  <c r="E888" i="5"/>
  <c r="V889" i="5"/>
  <c r="E889" i="5"/>
  <c r="X889" i="5" s="1"/>
  <c r="V890" i="5"/>
  <c r="E890" i="5"/>
  <c r="X890" i="5" s="1"/>
  <c r="V891" i="5"/>
  <c r="E891" i="5"/>
  <c r="X891" i="5" s="1"/>
  <c r="V892" i="5"/>
  <c r="E892" i="5"/>
  <c r="X892" i="5" s="1"/>
  <c r="V893" i="5"/>
  <c r="E893" i="5"/>
  <c r="X893" i="5" s="1"/>
  <c r="V894" i="5"/>
  <c r="E894" i="5"/>
  <c r="X894" i="5" s="1"/>
  <c r="V895" i="5"/>
  <c r="E895" i="5"/>
  <c r="X895" i="5" s="1"/>
  <c r="V896" i="5"/>
  <c r="E896" i="5"/>
  <c r="V897" i="5"/>
  <c r="E897" i="5"/>
  <c r="X897" i="5" s="1"/>
  <c r="V898" i="5"/>
  <c r="E898" i="5"/>
  <c r="X898" i="5" s="1"/>
  <c r="V899" i="5"/>
  <c r="E899" i="5"/>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V964" i="5"/>
  <c r="E964" i="5"/>
  <c r="X964" i="5" s="1"/>
  <c r="V965" i="5"/>
  <c r="E965" i="5"/>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V1090" i="5"/>
  <c r="E1090" i="5"/>
  <c r="X1090" i="5" s="1"/>
  <c r="V1091" i="5"/>
  <c r="E1091" i="5"/>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V1154" i="5"/>
  <c r="E1154" i="5"/>
  <c r="X1154" i="5" s="1"/>
  <c r="V1155" i="5"/>
  <c r="E1155" i="5"/>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s="1"/>
  <c r="D10" i="6" s="1"/>
  <c r="G13" i="6"/>
  <c r="H13" i="6" s="1"/>
  <c r="D13" i="6" s="1"/>
  <c r="G5" i="6"/>
  <c r="H5" i="6"/>
  <c r="D5" i="6" s="1"/>
  <c r="G6" i="6"/>
  <c r="G11" i="6"/>
  <c r="H11" i="6" s="1"/>
  <c r="D11" i="6" s="1"/>
  <c r="G12" i="6"/>
  <c r="H12" i="6"/>
  <c r="D12" i="6" s="1"/>
  <c r="H14" i="6"/>
  <c r="G15" i="6"/>
  <c r="H15" i="6" s="1"/>
  <c r="D15" i="6" s="1"/>
  <c r="H16" i="6"/>
  <c r="I4" i="6"/>
  <c r="I5" i="6"/>
  <c r="J5" i="6"/>
  <c r="I6" i="6"/>
  <c r="J6" i="6"/>
  <c r="I9" i="6"/>
  <c r="J9" i="6"/>
  <c r="I10" i="6"/>
  <c r="J10" i="6"/>
  <c r="I11" i="6"/>
  <c r="J11" i="6"/>
  <c r="I12" i="6"/>
  <c r="J12" i="6"/>
  <c r="C12" i="6" s="1"/>
  <c r="I13" i="6"/>
  <c r="I15" i="6"/>
  <c r="J15" i="6"/>
  <c r="I17" i="6"/>
  <c r="J17" i="6"/>
  <c r="C17" i="6" s="1"/>
  <c r="I18" i="6"/>
  <c r="J18" i="6"/>
  <c r="I19" i="6"/>
  <c r="I20" i="6"/>
  <c r="J20" i="6"/>
  <c r="I28" i="6"/>
  <c r="J28" i="6"/>
  <c r="C28" i="6" s="1"/>
  <c r="I39" i="6"/>
  <c r="J39" i="6"/>
  <c r="C39" i="6" s="1"/>
  <c r="I50" i="6"/>
  <c r="J50" i="6"/>
  <c r="C50" i="6" s="1"/>
  <c r="I61" i="6"/>
  <c r="J61" i="6"/>
  <c r="C61" i="6" s="1"/>
  <c r="J72" i="6"/>
  <c r="C72" i="6" s="1"/>
  <c r="J83" i="6"/>
  <c r="C83" i="6" s="1"/>
  <c r="I94" i="6"/>
  <c r="J94" i="6"/>
  <c r="I95" i="6"/>
  <c r="J95" i="6"/>
  <c r="I96" i="6"/>
  <c r="J96" i="6"/>
  <c r="I98" i="6"/>
  <c r="J98" i="6"/>
  <c r="C98" i="6" s="1"/>
  <c r="I99" i="6"/>
  <c r="J99" i="6"/>
  <c r="I108" i="6"/>
  <c r="J108" i="6"/>
  <c r="I109" i="6"/>
  <c r="J109" i="6"/>
  <c r="I110" i="6"/>
  <c r="J110" i="6"/>
  <c r="I111" i="6"/>
  <c r="J111" i="6"/>
  <c r="I114" i="6"/>
  <c r="J114" i="6"/>
  <c r="I115" i="6"/>
  <c r="J115" i="6"/>
  <c r="X28" i="5"/>
  <c r="X34" i="5"/>
  <c r="X44" i="5"/>
  <c r="X66" i="5"/>
  <c r="X71" i="5"/>
  <c r="X76" i="5"/>
  <c r="X82" i="5"/>
  <c r="X92" i="5"/>
  <c r="X108" i="5"/>
  <c r="X119" i="5"/>
  <c r="X124" i="5"/>
  <c r="X126" i="5"/>
  <c r="X141" i="5"/>
  <c r="X142" i="5"/>
  <c r="X162" i="5"/>
  <c r="X168" i="5"/>
  <c r="X178" i="5"/>
  <c r="X189" i="5"/>
  <c r="X195" i="5"/>
  <c r="X216" i="5"/>
  <c r="X232" i="5"/>
  <c r="X243" i="5"/>
  <c r="X248" i="5"/>
  <c r="X264" i="5"/>
  <c r="X275" i="5"/>
  <c r="X280" i="5"/>
  <c r="X318" i="5"/>
  <c r="X324" i="5"/>
  <c r="X334" i="5"/>
  <c r="X347" i="5"/>
  <c r="X356" i="5"/>
  <c r="X367" i="5"/>
  <c r="X372" i="5"/>
  <c r="X400" i="5"/>
  <c r="X401" i="5"/>
  <c r="X408" i="5"/>
  <c r="X416" i="5"/>
  <c r="X424" i="5"/>
  <c r="X432" i="5"/>
  <c r="X433" i="5"/>
  <c r="X440" i="5"/>
  <c r="X451" i="5"/>
  <c r="X464" i="5"/>
  <c r="X480" i="5"/>
  <c r="X481" i="5"/>
  <c r="X488" i="5"/>
  <c r="X489" i="5"/>
  <c r="X496" i="5"/>
  <c r="X504" i="5"/>
  <c r="X512" i="5"/>
  <c r="X513" i="5"/>
  <c r="X515" i="5"/>
  <c r="X521" i="5"/>
  <c r="X536" i="5"/>
  <c r="X552" i="5"/>
  <c r="X553" i="5"/>
  <c r="X560" i="5"/>
  <c r="X576" i="5"/>
  <c r="X579" i="5"/>
  <c r="X584" i="5"/>
  <c r="X592" i="5"/>
  <c r="X600" i="5"/>
  <c r="X608" i="5"/>
  <c r="X616" i="5"/>
  <c r="X632" i="5"/>
  <c r="X643" i="5"/>
  <c r="X656" i="5"/>
  <c r="X672" i="5"/>
  <c r="X673" i="5"/>
  <c r="X680" i="5"/>
  <c r="X688" i="5"/>
  <c r="X696" i="5"/>
  <c r="X704" i="5"/>
  <c r="X705" i="5"/>
  <c r="X707" i="5"/>
  <c r="X720" i="5"/>
  <c r="X736" i="5"/>
  <c r="X752" i="5"/>
  <c r="X768" i="5"/>
  <c r="X771" i="5"/>
  <c r="X776" i="5"/>
  <c r="X784" i="5"/>
  <c r="X785" i="5"/>
  <c r="X792" i="5"/>
  <c r="X800" i="5"/>
  <c r="X808" i="5"/>
  <c r="X816" i="5"/>
  <c r="X817" i="5"/>
  <c r="X824" i="5"/>
  <c r="X835" i="5"/>
  <c r="X849" i="5"/>
  <c r="X864" i="5"/>
  <c r="X881" i="5"/>
  <c r="X888" i="5"/>
  <c r="X896" i="5"/>
  <c r="X899" i="5"/>
  <c r="X904" i="5"/>
  <c r="X912" i="5"/>
  <c r="X913" i="5"/>
  <c r="X921" i="5"/>
  <c r="X944" i="5"/>
  <c r="X945" i="5"/>
  <c r="X952" i="5"/>
  <c r="X963" i="5"/>
  <c r="X965" i="5"/>
  <c r="X976" i="5"/>
  <c r="X977" i="5"/>
  <c r="X984" i="5"/>
  <c r="X1000" i="5"/>
  <c r="X1008" i="5"/>
  <c r="X1016" i="5"/>
  <c r="X1025" i="5"/>
  <c r="X1027" i="5"/>
  <c r="X1040" i="5"/>
  <c r="X1056" i="5"/>
  <c r="X1057" i="5"/>
  <c r="X1088" i="5"/>
  <c r="X1089" i="5"/>
  <c r="X1091" i="5"/>
  <c r="X1096" i="5"/>
  <c r="X1104" i="5"/>
  <c r="X1120" i="5"/>
  <c r="X1121" i="5"/>
  <c r="X1128" i="5"/>
  <c r="X1136" i="5"/>
  <c r="X1145" i="5"/>
  <c r="X1152" i="5"/>
  <c r="X1153" i="5"/>
  <c r="X1155" i="5"/>
  <c r="X1177" i="5"/>
  <c r="X1184" i="5"/>
  <c r="X1185" i="5"/>
  <c r="X1200" i="5"/>
  <c r="X1209" i="5"/>
  <c r="X1216" i="5"/>
  <c r="X1219" i="5"/>
  <c r="X1224" i="5"/>
  <c r="X1232" i="5"/>
  <c r="X1241" i="5"/>
  <c r="X1259" i="5"/>
  <c r="X1273" i="5"/>
  <c r="X1299" i="5"/>
  <c r="X1320" i="5"/>
  <c r="X1345" i="5"/>
  <c r="X1352" i="5"/>
  <c r="X1353" i="5"/>
  <c r="X1376" i="5"/>
  <c r="X1392" i="5"/>
  <c r="X1408" i="5"/>
  <c r="X1425" i="5"/>
  <c r="X1429" i="5"/>
  <c r="X1435" i="5"/>
  <c r="X1440" i="5"/>
  <c r="X1457" i="5"/>
  <c r="X1464" i="5"/>
  <c r="X1472" i="5"/>
  <c r="X1475" i="5"/>
  <c r="X1489" i="5"/>
  <c r="X1515" i="5"/>
  <c r="X1528" i="5"/>
  <c r="X1555" i="5"/>
  <c r="X1584" i="5"/>
  <c r="X1593" i="5"/>
  <c r="X1608" i="5"/>
  <c r="X1624" i="5"/>
  <c r="X1641" i="5"/>
  <c r="X1649" i="5"/>
  <c r="X1680" i="5"/>
  <c r="X1704" i="5"/>
  <c r="X1729" i="5"/>
  <c r="X1737" i="5"/>
  <c r="X1769" i="5"/>
  <c r="X1792" i="5"/>
  <c r="X1825" i="5"/>
  <c r="X1873" i="5"/>
  <c r="X1881" i="5"/>
  <c r="X1888" i="5"/>
  <c r="X1912" i="5"/>
  <c r="X1936" i="5"/>
  <c r="X1960" i="5"/>
  <c r="X2024" i="5"/>
  <c r="X2069" i="5"/>
  <c r="X2096" i="5"/>
  <c r="X2113" i="5"/>
  <c r="X2120" i="5"/>
  <c r="X2136" i="5"/>
  <c r="X2137" i="5"/>
  <c r="X2169" i="5"/>
  <c r="X2185" i="5"/>
  <c r="X2217" i="5"/>
  <c r="X2305" i="5"/>
  <c r="X2313" i="5"/>
  <c r="X2328" i="5"/>
  <c r="X2345" i="5"/>
  <c r="X2394" i="5"/>
  <c r="X2417" i="5"/>
  <c r="X244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98"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20" i="6"/>
  <c r="F116" i="6"/>
  <c r="A116" i="6"/>
  <c r="F117" i="6"/>
  <c r="A117" i="6"/>
  <c r="H41" i="6"/>
  <c r="H42" i="6"/>
  <c r="F52" i="6"/>
  <c r="H52" i="6"/>
  <c r="F53" i="6"/>
  <c r="H53" i="6"/>
  <c r="C53" i="6"/>
  <c r="F63" i="6"/>
  <c r="H63" i="6"/>
  <c r="F64" i="6"/>
  <c r="H64" i="6"/>
  <c r="F74" i="6"/>
  <c r="H74" i="6"/>
  <c r="F75" i="6"/>
  <c r="H75" i="6"/>
  <c r="F85" i="6"/>
  <c r="H85" i="6"/>
  <c r="F86" i="6"/>
  <c r="H86" i="6"/>
  <c r="F100" i="6"/>
  <c r="H100" i="6"/>
  <c r="F101" i="6"/>
  <c r="H101" i="6"/>
  <c r="F30" i="6"/>
  <c r="H30" i="6"/>
  <c r="K116" i="6"/>
  <c r="F31" i="6"/>
  <c r="H31" i="6"/>
  <c r="K117"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K115" i="6"/>
  <c r="C62" i="6"/>
  <c r="F99" i="6"/>
  <c r="H99" i="6"/>
  <c r="D99" i="6"/>
  <c r="F115" i="6"/>
  <c r="A115" i="6"/>
  <c r="D18" i="6"/>
  <c r="O31" i="4"/>
  <c r="P43" i="4"/>
  <c r="B43" i="4"/>
  <c r="A29" i="6"/>
  <c r="P55" i="4"/>
  <c r="B55" i="4"/>
  <c r="A40" i="6"/>
  <c r="B67" i="4"/>
  <c r="A51" i="6"/>
  <c r="B79" i="4"/>
  <c r="A62" i="6"/>
  <c r="B91" i="4"/>
  <c r="A73" i="6"/>
  <c r="B103" i="4"/>
  <c r="A84" i="6"/>
  <c r="B121" i="4"/>
  <c r="A99" i="6"/>
  <c r="AA16" i="4" a="1"/>
  <c r="AA16" i="4"/>
  <c r="A118" i="6"/>
  <c r="AA17" i="4" a="1"/>
  <c r="AA17" i="4"/>
  <c r="A119" i="6"/>
  <c r="B34" i="4"/>
  <c r="A21" i="6"/>
  <c r="F43" i="6"/>
  <c r="F118" i="6"/>
  <c r="F21" i="6"/>
  <c r="H21" i="6"/>
  <c r="D21" i="6"/>
  <c r="H43" i="6"/>
  <c r="F54" i="6"/>
  <c r="H54" i="6"/>
  <c r="F65" i="6"/>
  <c r="H65" i="6"/>
  <c r="F76" i="6"/>
  <c r="H76" i="6"/>
  <c r="F87" i="6"/>
  <c r="H87" i="6"/>
  <c r="F102" i="6"/>
  <c r="H102" i="6"/>
  <c r="F32" i="6"/>
  <c r="H32" i="6"/>
  <c r="K118"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D96" i="6"/>
  <c r="D109" i="6"/>
  <c r="D94" i="6"/>
  <c r="D95" i="6"/>
  <c r="D110" i="6"/>
  <c r="D111" i="6"/>
  <c r="D108" i="6"/>
  <c r="K119"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s="1"/>
  <c r="A26" i="6"/>
  <c r="C5" i="5" l="1"/>
  <c r="B5" i="5"/>
  <c r="C111" i="6"/>
  <c r="C110" i="6"/>
  <c r="C109" i="6"/>
  <c r="C108" i="6"/>
  <c r="C99" i="6"/>
  <c r="C96" i="6"/>
  <c r="C95" i="6"/>
  <c r="C94" i="6"/>
  <c r="C18" i="6"/>
  <c r="C19" i="6"/>
  <c r="C21" i="6"/>
  <c r="C22" i="6"/>
  <c r="C40" i="6"/>
  <c r="C84" i="6"/>
  <c r="C100" i="6"/>
  <c r="C101" i="6"/>
  <c r="C102" i="6"/>
  <c r="C103" i="6"/>
  <c r="C41" i="6"/>
  <c r="C42" i="6"/>
  <c r="C43" i="6"/>
  <c r="C44" i="6"/>
  <c r="C51" i="6"/>
  <c r="C52" i="6"/>
  <c r="C54" i="6"/>
  <c r="C55" i="6"/>
  <c r="C63" i="6"/>
  <c r="C64" i="6"/>
  <c r="C65" i="6"/>
  <c r="C66" i="6"/>
  <c r="C76" i="6"/>
  <c r="C77" i="6"/>
  <c r="C85" i="6"/>
  <c r="C86" i="6"/>
  <c r="C87" i="6"/>
  <c r="C88" i="6"/>
  <c r="C29" i="6"/>
  <c r="C30" i="6"/>
  <c r="C31" i="6"/>
  <c r="C32" i="6"/>
  <c r="C33" i="6"/>
  <c r="C74" i="6"/>
  <c r="F124" i="6"/>
  <c r="C124" i="6" s="1"/>
  <c r="C73" i="6"/>
  <c r="C75" i="6"/>
  <c r="H6" i="6"/>
  <c r="D6" i="6" s="1"/>
  <c r="C15" i="6"/>
  <c r="C13" i="6"/>
  <c r="C11" i="6"/>
  <c r="C10" i="6"/>
  <c r="D9" i="6"/>
  <c r="C9" i="6"/>
  <c r="H112" i="6"/>
  <c r="C6" i="6"/>
  <c r="C5" i="6"/>
  <c r="C4" i="6"/>
  <c r="D65" i="4"/>
  <c r="D77" i="4"/>
  <c r="X10" i="5"/>
  <c r="G77" i="4"/>
  <c r="G65" i="4"/>
  <c r="G53" i="4"/>
  <c r="G41" i="4"/>
  <c r="G114" i="4"/>
  <c r="G89" i="4"/>
  <c r="G101" i="4"/>
  <c r="D101" i="4"/>
  <c r="D114" i="4"/>
  <c r="D41" i="4"/>
  <c r="D53" i="4"/>
  <c r="AB5" i="5" l="1"/>
  <c r="V5" i="5"/>
  <c r="G5" i="5"/>
  <c r="D112" i="6"/>
  <c r="C112" i="6"/>
  <c r="E5" i="5" l="1"/>
  <c r="R5" i="5"/>
  <c r="J5" i="5"/>
  <c r="I5" i="5"/>
  <c r="H5" i="5"/>
  <c r="F5" i="5"/>
  <c r="G114" i="6"/>
  <c r="H114" i="6" s="1"/>
  <c r="G116" i="6"/>
  <c r="H116" i="6" s="1"/>
  <c r="G117" i="6"/>
  <c r="H117" i="6" s="1"/>
  <c r="G115" i="6"/>
  <c r="H115" i="6" s="1"/>
  <c r="G118" i="6"/>
  <c r="H118" i="6" s="1"/>
  <c r="G119" i="6"/>
  <c r="H119" i="6" s="1"/>
  <c r="D119" i="6" l="1"/>
  <c r="C119" i="6"/>
  <c r="D118" i="6"/>
  <c r="C118" i="6"/>
  <c r="D115" i="6"/>
  <c r="C115" i="6"/>
  <c r="D117" i="6"/>
  <c r="C117" i="6"/>
  <c r="D116" i="6"/>
  <c r="C116" i="6"/>
  <c r="D114" i="6"/>
  <c r="C114" i="6"/>
  <c r="X5" i="5"/>
  <c r="G124" i="6" a="1"/>
  <c r="G124" i="6" s="1"/>
  <c r="H124" i="6" s="1"/>
  <c r="S5" i="5"/>
  <c r="T5" i="5" s="1"/>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<sst xmlns="http://schemas.openxmlformats.org/spreadsheetml/2006/main" count="27977" uniqueCount="20061">
  <si>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</si>
  <si>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</si>
  <si>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</si>
  <si>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</si>
  <si>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</si>
  <si>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</si>
  <si>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</si>
  <si>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</si>
  <si>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</si>
  <si>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</si>
  <si>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</si>
  <si>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</si>
  <si>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</si>
  <si>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</si>
  <si>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</si>
  <si>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</si>
  <si>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</si>
  <si>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</si>
  <si>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</si>
  <si>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</si>
  <si>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</si>
  <si>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</si>
  <si>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</si>
  <si>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</si>
  <si>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</si>
  <si>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</si>
  <si>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</si>
  <si>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</si>
  <si>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</si>
  <si>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</si>
  <si>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</si>
  <si>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</si>
  <si>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</si>
  <si>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</si>
  <si>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</si>
  <si>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</si>
  <si>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</si>
  <si>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</si>
  <si>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</si>
  <si>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</si>
  <si>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</si>
  <si>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</si>
  <si>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</si>
  <si>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</si>
  <si>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</si>
  <si>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</si>
  <si>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</si>
  <si>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</si>
  <si>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</si>
  <si>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</si>
  <si>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</si>
  <si>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</si>
  <si>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</si>
  <si>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</si>
  <si>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</si>
  <si>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</si>
  <si>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</si>
  <si>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</si>
  <si>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</si>
  <si>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</si>
  <si>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</si>
  <si>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</si>
  <si>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</si>
  <si>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</si>
  <si>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</si>
  <si>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</si>
  <si>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</si>
  <si>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</si>
  <si>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</si>
  <si>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</si>
  <si>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</si>
  <si>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</si>
  <si>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</si>
  <si>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</si>
  <si>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</si>
  <si>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</si>
  <si>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</si>
  <si>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</si>
  <si>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</si>
  <si>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</si>
  <si>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</si>
  <si>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</si>
  <si>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</si>
  <si>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</si>
  <si>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</si>
  <si>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</si>
  <si>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</si>
  <si>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</si>
  <si>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</si>
  <si>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</si>
  <si>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</si>
  <si>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</si>
  <si>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</si>
  <si>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</si>
  <si>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</si>
  <si>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</si>
  <si>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</si>
  <si>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</si>
  <si>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</si>
  <si>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</si>
  <si>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</si>
  <si>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</si>
  <si>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</si>
  <si>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</si>
  <si>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</si>
  <si>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</si>
  <si>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</si>
  <si>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</si>
  <si>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</si>
  <si>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</si>
  <si>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</si>
  <si>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</si>
  <si>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</si>
  <si>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</si>
  <si>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</si>
  <si>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</si>
  <si>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</si>
  <si>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</si>
  <si>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</si>
  <si>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</si>
  <si>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</si>
  <si>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</si>
  <si>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</si>
  <si>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</si>
  <si>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</si>
  <si>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</si>
  <si>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</si>
  <si>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</si>
  <si>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</si>
  <si>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</si>
  <si>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</si>
  <si>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</si>
  <si>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</si>
  <si>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</si>
  <si>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</si>
  <si>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</si>
  <si>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</si>
  <si>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</si>
  <si>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</si>
  <si>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</si>
  <si>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</si>
  <si>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</si>
  <si>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</si>
  <si>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</si>
  <si>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</si>
  <si>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</si>
  <si>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</si>
  <si>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</si>
  <si>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</si>
  <si>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</si>
  <si>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</si>
  <si>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</si>
  <si>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</si>
  <si>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</si>
  <si>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</si>
  <si>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</si>
  <si>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</si>
  <si>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</si>
  <si>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</si>
  <si>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</si>
  <si>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</si>
  <si>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</si>
  <si>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</si>
  <si>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</si>
  <si>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</si>
  <si>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</si>
  <si>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</si>
  <si>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</si>
  <si>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</si>
  <si>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</si>
  <si>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</si>
  <si>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</si>
  <si>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</si>
  <si>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</si>
  <si>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</si>
  <si>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</si>
  <si>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</si>
  <si>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</si>
  <si>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</si>
  <si>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</si>
  <si>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</si>
  <si>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</si>
  <si>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</si>
  <si>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</si>
  <si>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</si>
  <si>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</si>
  <si>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</si>
  <si>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</si>
  <si>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</si>
  <si>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</si>
  <si>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</si>
  <si>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</si>
  <si>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</si>
  <si>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</si>
  <si>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</si>
  <si>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</si>
  <si>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</si>
  <si>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</si>
  <si>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</si>
  <si>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</si>
  <si>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</si>
  <si>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</si>
  <si>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</si>
  <si>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</si>
  <si>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</si>
  <si>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</si>
  <si>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</si>
  <si>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</si>
  <si>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</si>
  <si>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</si>
  <si>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</si>
  <si>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</si>
  <si>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</si>
  <si>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</si>
  <si>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</si>
  <si>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</si>
  <si>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</si>
  <si>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</si>
  <si>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</si>
  <si>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</si>
  <si>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</si>
  <si>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</si>
  <si>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</si>
  <si>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</si>
  <si>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</si>
  <si>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</si>
  <si>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</si>
  <si>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</si>
  <si>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</si>
  <si>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</si>
  <si>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</si>
  <si>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</si>
  <si>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</si>
  <si>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</si>
  <si>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</si>
  <si>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</si>
  <si>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</si>
  <si>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</si>
  <si>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</si>
  <si>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</si>
  <si>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</si>
  <si>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</si>
  <si>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</si>
  <si>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</si>
  <si>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</si>
  <si>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</si>
  <si>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</si>
  <si>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</si>
  <si>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</si>
  <si>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</si>
  <si>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</si>
  <si>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</si>
  <si>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</si>
  <si>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</si>
  <si>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</si>
  <si>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</si>
  <si>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</si>
  <si>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</si>
  <si>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</si>
  <si>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</si>
  <si>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</si>
  <si>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</si>
  <si>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</si>
  <si>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</si>
  <si>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</si>
  <si>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</si>
  <si>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</si>
  <si>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</si>
  <si>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</si>
  <si>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</si>
  <si>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</si>
  <si>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</si>
  <si>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</si>
  <si>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</si>
  <si>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</si>
  <si>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</si>
  <si>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</si>
  <si>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</si>
  <si>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</si>
  <si>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</si>
  <si>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</si>
  <si>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</si>
  <si>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</si>
  <si>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</si>
  <si>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</si>
  <si>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</si>
  <si>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</si>
  <si>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</si>
  <si>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</si>
  <si>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</si>
  <si>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</si>
  <si>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</si>
  <si>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</si>
  <si>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</si>
  <si>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</si>
  <si>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</si>
  <si>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</si>
  <si>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</si>
  <si>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</si>
  <si>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</si>
  <si>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</si>
  <si>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</si>
  <si>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</si>
  <si>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</si>
  <si>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</si>
  <si>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</si>
  <si>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</si>
  <si>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</si>
  <si>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</si>
  <si>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</si>
  <si>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</si>
  <si>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</si>
  <si>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</si>
  <si>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</si>
  <si>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</si>
  <si>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</si>
  <si>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</si>
  <si>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</si>
  <si>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</si>
  <si>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</si>
  <si>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</si>
  <si>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</si>
  <si>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</si>
  <si>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</si>
  <si>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</si>
  <si>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</si>
  <si>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</si>
  <si>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</si>
  <si>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</si>
  <si>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</si>
  <si>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</si>
  <si>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</si>
  <si>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</si>
  <si>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</si>
  <si>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</si>
  <si>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</si>
  <si>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</si>
  <si>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</si>
  <si>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</si>
  <si>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</si>
  <si>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</si>
  <si>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</si>
  <si>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</si>
  <si>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</si>
  <si>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</si>
  <si>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</si>
  <si>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</si>
  <si>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</si>
  <si>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</si>
  <si>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</si>
  <si>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</si>
  <si>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</si>
  <si>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</si>
  <si>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</si>
  <si>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</si>
  <si>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</si>
  <si>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</si>
  <si>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</si>
  <si>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</si>
  <si>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</si>
  <si>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</si>
  <si>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</si>
  <si>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</si>
  <si>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</si>
  <si>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</si>
  <si>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</si>
  <si>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</si>
  <si>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</si>
  <si>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</si>
  <si>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</si>
  <si>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</si>
  <si>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</si>
  <si>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</si>
  <si>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</si>
  <si>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</si>
  <si>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</si>
  <si>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</si>
  <si>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</si>
  <si>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</si>
  <si>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</si>
  <si>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</si>
  <si>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</si>
  <si>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</si>
  <si>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</si>
  <si>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</si>
  <si>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</si>
  <si>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</si>
  <si>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</si>
  <si>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</si>
  <si>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</si>
  <si>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</si>
  <si>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</si>
  <si>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</si>
  <si>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</si>
  <si>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</si>
  <si>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</si>
  <si>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</si>
  <si>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</si>
  <si>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</si>
  <si>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</si>
  <si>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</si>
  <si>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</si>
  <si>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</si>
  <si>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</si>
  <si>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</si>
  <si>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</si>
  <si>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</si>
  <si>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</si>
  <si>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</si>
  <si>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</si>
  <si>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</si>
  <si>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</si>
  <si>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</si>
  <si>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</si>
  <si>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</si>
  <si>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</si>
  <si>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</si>
  <si>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</si>
  <si>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</si>
  <si>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</si>
  <si>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</si>
  <si>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</si>
  <si>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</si>
  <si>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</si>
  <si>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</si>
  <si>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</si>
  <si>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</si>
  <si>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</si>
  <si>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</si>
  <si>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</si>
  <si>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</si>
  <si>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</si>
  <si>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</si>
  <si>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</si>
  <si>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</si>
  <si>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</si>
  <si>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</si>
  <si>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</si>
  <si>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</si>
  <si>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</si>
  <si>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</si>
  <si>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</si>
  <si>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</si>
  <si>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</si>
  <si>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</si>
  <si>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</si>
  <si>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</si>
  <si>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</si>
  <si>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</si>
  <si>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</si>
  <si>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</si>
  <si>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</si>
  <si>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</si>
  <si>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</si>
  <si>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</si>
  <si>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</si>
  <si>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</si>
  <si>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</si>
  <si>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</si>
  <si>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</si>
  <si>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</si>
  <si>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</si>
  <si>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</si>
  <si>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</si>
  <si>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</si>
  <si>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</si>
  <si>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</si>
  <si>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</si>
  <si>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</si>
  <si>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</si>
  <si>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</si>
  <si>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</si>
  <si>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</si>
  <si>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</si>
  <si>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</si>
  <si>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</si>
  <si>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</si>
  <si>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</si>
  <si>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</si>
  <si>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</si>
  <si>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</si>
  <si>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</si>
  <si>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</si>
  <si>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</si>
  <si>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</si>
  <si>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</si>
  <si>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</si>
  <si>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</si>
  <si>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</si>
  <si>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</si>
  <si>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</si>
  <si>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</si>
  <si>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</si>
  <si>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</si>
  <si>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</si>
  <si>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</si>
  <si>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</si>
  <si>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</si>
  <si>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</si>
  <si>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</si>
  <si>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</si>
  <si>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</si>
  <si>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</si>
  <si>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</si>
  <si>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</si>
  <si>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</si>
  <si>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</si>
  <si>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</si>
  <si>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</si>
  <si>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</si>
  <si>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</si>
  <si>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</si>
  <si>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</si>
  <si>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</si>
  <si>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</si>
  <si>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</si>
  <si>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</si>
  <si>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</si>
  <si>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</si>
  <si>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</si>
  <si>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</si>
  <si>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</si>
  <si>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</si>
  <si>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</si>
  <si>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</si>
  <si>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</si>
  <si>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</si>
  <si>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</si>
  <si>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</si>
  <si>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</si>
  <si>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</si>
  <si>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</si>
  <si>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</si>
  <si>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</si>
  <si>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</si>
  <si>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</si>
  <si>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</si>
  <si>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</si>
  <si>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</si>
  <si>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</si>
  <si>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</si>
  <si>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</si>
  <si>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</si>
  <si>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</si>
  <si>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</si>
  <si>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</si>
  <si>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</si>
  <si>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</si>
  <si>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</si>
  <si>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</si>
  <si>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</si>
  <si>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</si>
  <si>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</si>
  <si>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</si>
  <si>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</si>
  <si>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</si>
  <si>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</si>
  <si>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</si>
  <si>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</si>
  <si>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</si>
  <si>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</si>
  <si>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</si>
  <si>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</si>
  <si>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</si>
  <si>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</si>
  <si>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</si>
  <si>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</si>
  <si>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</si>
  <si>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</si>
  <si>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</si>
  <si>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</si>
  <si>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</si>
  <si>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</si>
  <si>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</si>
  <si>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</si>
  <si>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</si>
  <si>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</si>
  <si>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</si>
  <si>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</si>
  <si>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</si>
  <si>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</si>
  <si>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</si>
  <si>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</si>
  <si>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</si>
  <si>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</si>
  <si>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</si>
  <si>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</si>
  <si>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</si>
  <si>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</si>
  <si>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</si>
  <si>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</si>
  <si>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</si>
  <si>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</si>
  <si>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</si>
  <si>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</si>
  <si>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</si>
  <si>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</si>
  <si>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</si>
  <si>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</si>
  <si>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</si>
  <si>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</si>
  <si>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</si>
  <si>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</si>
  <si>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</si>
  <si>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</si>
  <si>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</si>
  <si>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</si>
  <si>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</si>
  <si>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</si>
  <si>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</si>
  <si>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</si>
  <si>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</si>
  <si>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</si>
  <si>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</si>
  <si>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</si>
  <si>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</si>
  <si>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</si>
  <si>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</si>
  <si>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</si>
  <si>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</si>
  <si>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</si>
  <si>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</si>
  <si>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</si>
  <si>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</si>
  <si>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</si>
  <si>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</si>
  <si>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</si>
  <si>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</si>
  <si>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</si>
  <si>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</si>
  <si>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</si>
  <si>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</si>
  <si>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</si>
  <si>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</si>
  <si>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</si>
  <si>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</si>
  <si>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</si>
  <si>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</si>
  <si>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</si>
  <si>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</si>
  <si>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</si>
  <si>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</si>
  <si>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</si>
  <si>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</si>
  <si>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</si>
  <si>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</si>
  <si>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</si>
  <si>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</si>
  <si>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</si>
  <si>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</si>
  <si>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</si>
  <si>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</si>
  <si>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</si>
  <si>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</si>
  <si>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</si>
  <si>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</si>
  <si>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</si>
  <si>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</si>
  <si>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</si>
  <si>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</si>
  <si>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</si>
  <si>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</si>
  <si>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</si>
  <si>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</si>
  <si>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</si>
  <si>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</si>
  <si>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</si>
  <si>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</si>
  <si>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</si>
  <si>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</si>
  <si>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</si>
  <si>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</si>
  <si>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</si>
  <si>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</si>
  <si>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</si>
  <si>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</si>
  <si>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</si>
  <si>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</si>
  <si>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</si>
  <si>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</si>
  <si>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</si>
  <si>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</si>
  <si>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</si>
  <si>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</si>
  <si>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</si>
  <si>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</si>
  <si>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</si>
  <si>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</si>
  <si>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</si>
  <si>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</si>
  <si>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</si>
  <si>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</si>
  <si>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</si>
  <si>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</si>
  <si>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</si>
  <si>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</si>
  <si>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</si>
  <si>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</si>
  <si>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</si>
  <si>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</si>
  <si>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</si>
  <si>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</si>
  <si>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</si>
  <si>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</si>
  <si>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</si>
  <si>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</si>
  <si>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</si>
  <si>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</si>
  <si>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</si>
  <si>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</si>
  <si>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</si>
  <si>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</si>
  <si>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</si>
  <si>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</si>
  <si>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</si>
  <si>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</si>
  <si>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</si>
  <si>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</si>
  <si>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</si>
  <si>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</si>
  <si>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</si>
  <si>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</si>
  <si>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</si>
  <si>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</si>
  <si>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</si>
  <si>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</si>
  <si>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</si>
  <si>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</si>
  <si>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</si>
  <si>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</si>
  <si>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</si>
  <si>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</si>
  <si>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</si>
  <si>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</si>
  <si>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</si>
  <si>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</si>
  <si>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</si>
  <si>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</si>
  <si>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</si>
  <si>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</si>
  <si>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</si>
  <si>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</si>
  <si>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</si>
  <si>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</si>
  <si>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</si>
  <si>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</si>
  <si>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</si>
  <si>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</si>
  <si>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</si>
  <si>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</si>
  <si>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</si>
  <si>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</si>
  <si>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</si>
  <si>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</si>
  <si>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</si>
  <si>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</si>
  <si>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</si>
  <si>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</si>
  <si>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</si>
  <si>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</si>
  <si>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</si>
  <si>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</si>
  <si>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</si>
  <si>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</si>
  <si>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</si>
  <si>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</si>
  <si>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</si>
  <si>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</si>
  <si>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</si>
  <si>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</si>
  <si>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</si>
  <si>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</si>
  <si>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</si>
  <si>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</si>
  <si>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</si>
  <si>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</si>
  <si>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</si>
  <si>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</si>
  <si>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</si>
  <si>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</si>
  <si>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</si>
  <si>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</si>
  <si>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</si>
  <si>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</si>
  <si>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</si>
  <si>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</si>
  <si>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</si>
  <si>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</si>
  <si>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</si>
  <si>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</si>
  <si>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</si>
  <si>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</si>
  <si>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</si>
  <si>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</si>
  <si>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</si>
  <si>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</si>
  <si>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</si>
  <si>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</si>
  <si>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</si>
  <si>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</si>
  <si>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</si>
  <si>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</si>
  <si>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</si>
  <si>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</si>
  <si>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</si>
  <si>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</si>
  <si>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</si>
  <si>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</si>
  <si>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</si>
  <si>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</si>
  <si>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</si>
  <si>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</si>
  <si>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</si>
  <si>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</si>
  <si>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</si>
  <si>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</si>
  <si>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</si>
  <si>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</si>
  <si>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</si>
  <si>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</si>
  <si>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</si>
  <si>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</si>
  <si>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</si>
  <si>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</si>
  <si>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</si>
  <si>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</si>
  <si>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</si>
  <si>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</si>
  <si>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</si>
  <si>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</si>
  <si>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</si>
  <si>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</si>
  <si>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</si>
  <si>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</si>
  <si>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</si>
  <si>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</si>
  <si>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</si>
  <si>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</si>
  <si>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</si>
  <si>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</si>
  <si>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</si>
  <si>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</si>
  <si>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</si>
  <si>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</si>
  <si>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</si>
  <si>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</si>
  <si>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</si>
  <si>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</si>
  <si>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</si>
  <si>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</si>
  <si>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</si>
  <si>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</si>
  <si>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</si>
  <si>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</si>
  <si>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</si>
  <si>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</si>
  <si>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</si>
  <si>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</si>
  <si>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</si>
  <si>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</si>
  <si>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</si>
  <si>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</si>
  <si>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</si>
  <si>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</si>
  <si>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</si>
  <si>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</si>
  <si>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</si>
  <si>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</si>
  <si>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</si>
  <si>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</si>
  <si>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</si>
  <si>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</si>
  <si>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</si>
  <si>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</si>
  <si>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</si>
  <si>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</si>
  <si>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</si>
  <si>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</si>
  <si>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</si>
  <si>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</si>
  <si>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</si>
  <si>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</si>
  <si>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</si>
  <si>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</si>
  <si>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</si>
  <si>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</si>
  <si>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</si>
  <si>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</si>
  <si>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</si>
  <si>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</si>
  <si>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</si>
  <si>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</si>
  <si>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</si>
  <si>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</si>
  <si>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</si>
  <si>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</si>
  <si>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</si>
  <si>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</si>
  <si>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</si>
  <si>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</si>
  <si>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</si>
  <si>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</si>
  <si>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</si>
  <si>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</si>
  <si>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</si>
  <si>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</si>
  <si>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</si>
  <si>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</si>
  <si>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</si>
  <si>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</si>
  <si>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</si>
  <si>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</si>
  <si>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</si>
  <si>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</si>
  <si>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</si>
  <si>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</si>
  <si>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</si>
  <si>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</si>
  <si>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</si>
  <si>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</si>
  <si>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</si>
  <si>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</si>
  <si>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</si>
  <si>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</si>
  <si>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</si>
  <si>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</si>
  <si>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</si>
  <si>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</si>
  <si>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</si>
  <si>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</si>
  <si>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</si>
  <si>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</si>
  <si>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</si>
  <si>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</si>
  <si>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</si>
  <si>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</si>
  <si>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</si>
  <si>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</si>
  <si>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</si>
  <si>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</si>
  <si>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</si>
  <si>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</si>
  <si>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</si>
  <si>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</si>
  <si>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</si>
  <si>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</si>
  <si>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</si>
  <si>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</si>
  <si>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</si>
  <si>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</si>
  <si>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</si>
  <si>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</si>
  <si>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</si>
  <si>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</si>
  <si>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</si>
  <si>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</si>
  <si>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</si>
  <si>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</si>
  <si>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</si>
  <si>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</si>
  <si>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</si>
  <si>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</si>
  <si>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</si>
  <si>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</si>
  <si>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</si>
  <si>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</si>
  <si>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</si>
  <si>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</si>
  <si>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</si>
  <si>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</si>
  <si>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</si>
  <si>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</si>
  <si>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</si>
  <si>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</si>
  <si>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</si>
  <si>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</si>
  <si>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</si>
  <si>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</si>
  <si>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</si>
  <si>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</si>
  <si>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</si>
  <si>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</si>
  <si>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</si>
  <si>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</si>
  <si>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</si>
  <si>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</si>
  <si>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</si>
  <si>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</si>
  <si>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</si>
  <si>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</si>
  <si>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</si>
  <si>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</si>
  <si>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</si>
  <si>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</si>
  <si>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</si>
  <si>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</si>
  <si>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</si>
  <si>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</si>
  <si>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</si>
  <si>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</si>
  <si>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</si>
  <si>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</si>
  <si>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</si>
  <si>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</si>
  <si>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</si>
  <si>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</si>
  <si>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</si>
  <si>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</si>
  <si>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</si>
  <si>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</si>
  <si>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</si>
  <si>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</si>
  <si>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</si>
  <si>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</si>
  <si>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</si>
  <si>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</si>
  <si>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</si>
  <si>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</si>
  <si>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</si>
  <si>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</si>
  <si>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</si>
  <si>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</si>
  <si>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</si>
  <si>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</si>
  <si>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</si>
  <si>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</si>
  <si>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</si>
  <si>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</si>
  <si>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</si>
  <si>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</si>
  <si>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</si>
  <si>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</si>
  <si>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</si>
  <si>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</si>
  <si>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</si>
  <si>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</si>
  <si>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</si>
  <si>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</si>
  <si>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</si>
  <si>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</si>
  <si>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</si>
  <si>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</si>
  <si>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</si>
  <si>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</si>
  <si>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</si>
  <si>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</si>
  <si>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</si>
  <si>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</si>
  <si>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</si>
  <si>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</si>
  <si>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</si>
  <si>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</si>
  <si>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</si>
  <si>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</si>
  <si>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</si>
  <si>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</si>
  <si>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</si>
  <si>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</si>
  <si>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</si>
  <si>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</si>
  <si>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</si>
  <si>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</si>
  <si>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</si>
  <si>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</si>
  <si>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</si>
  <si>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</si>
  <si>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</si>
  <si>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</si>
  <si>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</si>
  <si>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</si>
  <si>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</si>
  <si>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</si>
  <si>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</si>
  <si>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</si>
  <si>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</si>
  <si>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</si>
  <si>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</si>
  <si>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</si>
  <si>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</si>
  <si>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</si>
  <si>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</si>
  <si>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</si>
  <si>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</si>
  <si>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</si>
  <si>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</si>
  <si>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</si>
  <si>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</si>
  <si>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</si>
  <si>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</si>
  <si>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</si>
  <si>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</si>
  <si>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</si>
  <si>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</si>
  <si>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</si>
  <si>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</si>
  <si>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</si>
  <si>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</si>
  <si>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</si>
  <si>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</si>
  <si>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</si>
  <si>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</si>
  <si>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</si>
  <si>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</si>
  <si>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</si>
  <si>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</si>
  <si>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</si>
  <si>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</si>
  <si>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</si>
  <si>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</si>
  <si>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</si>
  <si>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</si>
  <si>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</si>
  <si>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</si>
  <si>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</si>
  <si>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</si>
  <si>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</si>
  <si>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</si>
  <si>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</si>
  <si>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</si>
  <si>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</si>
  <si>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</si>
  <si>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</si>
  <si>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</si>
  <si>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</si>
  <si>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</si>
  <si>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</si>
  <si>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</si>
  <si>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</si>
  <si>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</si>
  <si>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</si>
  <si>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</si>
  <si>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</si>
  <si>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</si>
  <si>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</si>
  <si>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</si>
  <si>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</si>
  <si>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</si>
  <si>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</si>
  <si>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</si>
  <si>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</si>
  <si>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</si>
  <si>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</si>
  <si>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</si>
  <si>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</si>
  <si>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</si>
  <si>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</si>
  <si>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</si>
  <si>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</si>
  <si>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</si>
  <si>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</si>
  <si>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</si>
  <si>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</si>
  <si>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</si>
  <si>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</si>
  <si>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</si>
  <si>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</si>
  <si>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</si>
  <si>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</si>
  <si>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</si>
  <si>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</si>
  <si>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</si>
  <si>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</si>
  <si>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</si>
  <si>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</si>
  <si>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</si>
  <si>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</si>
  <si>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</si>
  <si>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</si>
  <si>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</si>
  <si>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</si>
  <si>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</si>
  <si>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</si>
  <si>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</si>
  <si>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</si>
  <si>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</si>
  <si>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</si>
  <si>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</si>
  <si>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</si>
  <si>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</si>
  <si>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</si>
  <si>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</si>
  <si>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</si>
  <si>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</si>
  <si>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</si>
  <si>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</si>
  <si>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</si>
  <si>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</si>
  <si>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</si>
  <si>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</si>
  <si>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</si>
  <si>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</si>
  <si>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</si>
  <si>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</si>
  <si>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</si>
  <si>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</si>
  <si>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</si>
  <si>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</si>
  <si>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</si>
  <si>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</si>
  <si>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</si>
  <si>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</si>
  <si>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</si>
  <si>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</si>
  <si>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</si>
  <si>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</si>
  <si>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</si>
  <si>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</si>
  <si>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</si>
  <si>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</si>
  <si>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</si>
  <si>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</si>
  <si>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</si>
  <si>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</si>
  <si>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</si>
  <si>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</si>
  <si>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</si>
  <si>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</si>
  <si>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</si>
  <si>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</si>
  <si>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</si>
  <si>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</si>
  <si>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</si>
  <si>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</si>
  <si>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</si>
  <si>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</si>
  <si>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</si>
  <si>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</si>
  <si>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</si>
  <si>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</si>
  <si>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</si>
  <si>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</si>
  <si>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</si>
  <si>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</si>
  <si>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</si>
  <si>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</si>
  <si>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</si>
  <si>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</si>
  <si>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</si>
  <si>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</si>
  <si>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</si>
  <si>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</si>
  <si>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</si>
  <si>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</si>
  <si>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</si>
  <si>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</si>
  <si>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</si>
  <si>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</si>
  <si>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</si>
  <si>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</si>
  <si>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</si>
  <si>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</si>
  <si>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</si>
  <si>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</si>
  <si>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</si>
  <si>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</si>
  <si>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</si>
  <si>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</si>
  <si>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</si>
  <si>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</si>
  <si>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</si>
  <si>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</si>
  <si>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</si>
  <si>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</si>
  <si>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</si>
  <si>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</si>
  <si>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</si>
  <si>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</si>
  <si>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</si>
  <si>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</si>
  <si>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</si>
  <si>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</si>
  <si>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</si>
  <si>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</si>
  <si>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</si>
  <si>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</si>
  <si>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</si>
  <si>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</si>
  <si>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</si>
  <si>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</si>
  <si>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</si>
  <si>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</si>
  <si>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</si>
  <si>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</si>
  <si>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</si>
  <si>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</si>
  <si>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</si>
  <si>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</si>
  <si>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</si>
  <si>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</si>
  <si>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</si>
  <si>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</si>
  <si>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</si>
  <si>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</si>
  <si>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</si>
  <si>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</si>
  <si>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</si>
  <si>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</si>
  <si>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</si>
  <si>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</si>
  <si>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</si>
  <si>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</si>
  <si>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</si>
  <si>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</si>
  <si>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</si>
  <si>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</si>
  <si>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</si>
  <si>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</si>
  <si>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</si>
  <si>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</si>
  <si>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</si>
  <si>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</si>
  <si>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</si>
  <si>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</si>
  <si>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</si>
  <si>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</si>
  <si>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</si>
  <si>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</si>
  <si>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</si>
  <si>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</si>
  <si>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</si>
  <si>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</si>
  <si>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</si>
  <si>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</si>
  <si>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</si>
  <si>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</si>
  <si>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</si>
  <si>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</si>
  <si>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</si>
  <si>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</si>
  <si>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</si>
  <si>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</si>
  <si>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</si>
  <si>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</si>
  <si>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</si>
  <si>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</si>
  <si>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</si>
  <si>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</si>
  <si>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</si>
  <si>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</si>
  <si>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</si>
  <si>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</si>
  <si>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</si>
  <si>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</si>
  <si>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</si>
  <si>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</si>
  <si>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</si>
  <si>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</si>
  <si>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</si>
  <si>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</si>
  <si>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</si>
  <si>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</si>
  <si>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</si>
  <si>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</si>
  <si>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</si>
  <si>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</si>
  <si>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</si>
  <si>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</si>
  <si>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</si>
  <si>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</si>
  <si>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</si>
  <si>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</si>
  <si>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</si>
  <si>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</si>
  <si>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</si>
  <si>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</si>
  <si>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</si>
  <si>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</si>
  <si>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</si>
  <si>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</si>
  <si>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</si>
  <si>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</si>
  <si>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</si>
  <si>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</si>
  <si>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</si>
  <si>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</si>
  <si>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</si>
  <si>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</si>
  <si>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</si>
  <si>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</si>
  <si>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</si>
  <si>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</si>
  <si>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</si>
  <si>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</si>
  <si>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</si>
  <si>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</si>
  <si>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</si>
  <si>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</si>
  <si>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</si>
  <si>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</si>
  <si>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</si>
  <si>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</si>
  <si>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</si>
  <si>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</si>
  <si>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</si>
  <si>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</si>
  <si>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</si>
  <si>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</si>
  <si>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</si>
  <si>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</si>
  <si>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</si>
  <si>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</si>
  <si>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</si>
  <si>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</si>
  <si>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</si>
  <si>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</si>
  <si>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</si>
  <si>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</si>
  <si>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</si>
  <si>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</si>
  <si>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</si>
  <si>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</si>
  <si>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</si>
  <si>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</si>
  <si>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</si>
  <si>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</si>
  <si>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</si>
  <si>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</si>
  <si>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</si>
  <si>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</si>
  <si>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</si>
  <si>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</si>
  <si>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</si>
  <si>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</si>
  <si>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</si>
  <si>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</si>
  <si>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</si>
  <si>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</si>
  <si>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</si>
  <si>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</si>
  <si>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</si>
  <si>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</si>
  <si>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</si>
  <si>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</si>
  <si>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</si>
  <si>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</si>
  <si>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</si>
  <si>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</si>
  <si>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</si>
  <si>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</si>
  <si>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</si>
  <si>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</si>
  <si>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</si>
  <si>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</si>
  <si>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</si>
  <si>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</si>
  <si>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</si>
  <si>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</si>
  <si>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</si>
  <si>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</si>
  <si>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</si>
  <si>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</si>
  <si>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</si>
  <si>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</si>
  <si>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</si>
  <si>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</si>
  <si>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</si>
  <si>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</si>
  <si>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</si>
  <si>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</si>
  <si>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</si>
  <si>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</si>
  <si>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</si>
  <si>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</si>
  <si>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</si>
  <si>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</si>
  <si>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</si>
  <si>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</si>
  <si>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</si>
  <si>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</si>
  <si>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</si>
  <si>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</si>
  <si>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</si>
  <si>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</si>
  <si>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</si>
  <si>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</si>
  <si>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</si>
  <si>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</si>
  <si>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</si>
  <si>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</si>
  <si>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</si>
  <si>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</si>
  <si>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</si>
  <si>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</si>
  <si>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</si>
  <si>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</si>
  <si>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</si>
  <si>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</si>
  <si>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</si>
  <si>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</si>
  <si>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</si>
  <si>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</si>
  <si>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</si>
  <si>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</si>
  <si>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</si>
  <si>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</si>
  <si>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</si>
  <si>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</si>
  <si>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</si>
  <si>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</si>
  <si>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</si>
  <si>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</si>
  <si>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</si>
  <si>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</si>
  <si>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</si>
  <si>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</si>
  <si>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</si>
  <si>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</si>
  <si>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</si>
  <si>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</si>
  <si>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</si>
  <si>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</si>
  <si>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</si>
  <si>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</si>
  <si>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</si>
  <si>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</si>
  <si>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</si>
  <si>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</si>
  <si>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</si>
  <si>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</si>
  <si>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</si>
  <si>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</si>
  <si>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</si>
  <si>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</si>
  <si>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</si>
  <si>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</si>
  <si>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</si>
  <si>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</si>
  <si>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</si>
  <si>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</si>
  <si>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</si>
  <si>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</si>
  <si>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</si>
  <si>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</si>
  <si>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</si>
  <si>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</si>
  <si>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</si>
  <si>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</si>
  <si>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</si>
  <si>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</si>
  <si>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</si>
  <si>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</si>
  <si>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</si>
  <si>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</si>
  <si>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</si>
  <si>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</si>
  <si>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</si>
  <si>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</si>
  <si>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</si>
  <si>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</si>
  <si>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</si>
  <si>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</si>
  <si>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</si>
  <si>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</si>
  <si>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</si>
  <si>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</si>
  <si>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</si>
  <si>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</si>
  <si>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</si>
  <si>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</si>
  <si>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</si>
  <si>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</si>
  <si>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</si>
  <si>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</si>
  <si>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</si>
  <si>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</si>
  <si>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</si>
  <si>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</si>
  <si>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</si>
  <si>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</si>
  <si>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</si>
  <si>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</si>
  <si>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</si>
  <si>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</si>
  <si>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</si>
  <si>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</si>
  <si>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</si>
  <si>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</si>
  <si>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</si>
  <si>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</si>
  <si>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</si>
  <si>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</si>
  <si>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</si>
  <si>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</si>
  <si>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</si>
  <si>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</si>
  <si>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</si>
  <si>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</si>
  <si>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</si>
  <si>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</si>
  <si>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</si>
  <si>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</si>
  <si>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</si>
  <si>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</si>
  <si>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</si>
  <si>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</si>
  <si>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</si>
  <si>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</si>
  <si>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</si>
  <si>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</si>
  <si>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</si>
  <si>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</si>
  <si>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</si>
  <si>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</si>
  <si>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</si>
  <si>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</si>
  <si>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</si>
  <si>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</si>
  <si>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</si>
  <si>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</si>
  <si>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</si>
  <si>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</si>
  <si>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</si>
  <si>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</si>
  <si>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</si>
  <si>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</si>
  <si>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</si>
  <si>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</si>
  <si>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</si>
  <si>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</si>
  <si>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</si>
  <si>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</si>
  <si>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</si>
  <si>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</si>
  <si>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</si>
  <si>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</si>
  <si>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</si>
  <si>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</si>
  <si>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</si>
  <si>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</si>
  <si>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</si>
  <si>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</si>
  <si>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</si>
  <si>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</si>
  <si>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</si>
  <si>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</si>
  <si>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</si>
  <si>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</si>
  <si>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</si>
  <si>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</si>
  <si>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</si>
  <si>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</si>
  <si>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</si>
  <si>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</si>
  <si>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</si>
  <si>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</si>
  <si>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</si>
  <si>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</si>
  <si>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</si>
  <si>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</si>
  <si>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</si>
  <si>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</si>
  <si>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</si>
  <si>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</si>
  <si>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</si>
  <si>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</si>
  <si>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</si>
  <si>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</si>
  <si>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</si>
  <si>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</si>
  <si>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</si>
  <si>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</si>
  <si>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</si>
  <si>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</si>
  <si>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</si>
  <si>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</si>
  <si>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</si>
  <si>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</si>
  <si>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</si>
  <si>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</si>
  <si>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</si>
  <si>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</si>
  <si>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</si>
  <si>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</si>
  <si>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</si>
  <si>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</si>
  <si>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</si>
  <si>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</si>
  <si>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</si>
  <si>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</si>
  <si>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</si>
  <si>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</si>
  <si>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</si>
  <si>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</si>
  <si>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</si>
  <si>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</si>
  <si>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</si>
  <si>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</si>
  <si>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</si>
  <si>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</si>
  <si>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</si>
  <si>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</si>
  <si>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</si>
  <si>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</si>
  <si>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</si>
  <si>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</si>
  <si>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</si>
  <si>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</si>
  <si>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</si>
  <si>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</si>
  <si>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</si>
  <si>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</si>
  <si>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</si>
  <si>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</si>
  <si>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</si>
  <si>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</si>
  <si>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</si>
  <si>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</si>
  <si>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</si>
  <si>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</si>
  <si>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</si>
  <si>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</si>
  <si>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</si>
  <si>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</si>
  <si>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</si>
  <si>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</si>
  <si>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</si>
  <si>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</si>
  <si>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</si>
  <si>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</si>
  <si>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</si>
  <si>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</si>
  <si>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</si>
  <si>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</si>
  <si>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</si>
  <si>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</si>
  <si>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</si>
  <si>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</si>
  <si>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</si>
  <si>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</si>
  <si>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</si>
  <si>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</si>
  <si>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</si>
  <si>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</si>
  <si>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</si>
  <si>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</si>
  <si>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</si>
  <si>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</si>
  <si>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</si>
  <si>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</si>
  <si>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</si>
  <si>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</si>
  <si>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</si>
  <si>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</si>
  <si>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</si>
  <si>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</si>
  <si>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</si>
  <si>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</si>
  <si>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</si>
  <si>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</si>
  <si>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</si>
  <si>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</si>
  <si>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</si>
  <si>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</si>
  <si>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</si>
  <si>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</si>
  <si>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</si>
  <si>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</si>
  <si>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</si>
  <si>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</si>
  <si>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</si>
  <si>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</si>
  <si>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</si>
  <si>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</si>
  <si>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</si>
  <si>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</si>
  <si>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</si>
  <si>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</si>
  <si>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</si>
  <si>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</si>
  <si>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</si>
  <si>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</si>
  <si>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</si>
  <si>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</si>
  <si>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</si>
  <si>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</si>
  <si>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</si>
  <si>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</si>
  <si>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</si>
  <si>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</si>
  <si>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</si>
  <si>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</si>
  <si>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</si>
  <si>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</si>
  <si>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</si>
  <si>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</si>
  <si>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</si>
  <si>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</si>
  <si>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</si>
  <si>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</si>
  <si>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</si>
  <si>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</si>
  <si>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</si>
  <si>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</si>
  <si>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</si>
  <si>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</si>
  <si>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</si>
  <si>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</si>
  <si>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</si>
  <si>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</si>
  <si>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</si>
  <si>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</si>
  <si>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</si>
  <si>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</si>
  <si>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</si>
  <si>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</si>
  <si>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</si>
  <si>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</si>
  <si>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</si>
  <si>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</si>
  <si>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</si>
  <si>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</si>
  <si>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</si>
  <si>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</si>
  <si>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</si>
  <si>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</si>
  <si>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</si>
  <si>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</si>
  <si>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</si>
  <si>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</si>
  <si>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</si>
  <si>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</si>
  <si>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</si>
  <si>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</si>
  <si>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</si>
  <si>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</si>
  <si>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</si>
  <si>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</si>
  <si>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</si>
  <si>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</si>
  <si>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</si>
  <si>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</si>
  <si>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</si>
  <si>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</si>
  <si>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</si>
  <si>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</si>
  <si>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</si>
  <si>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</si>
  <si>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</si>
  <si>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</si>
  <si>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</si>
  <si>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</si>
  <si>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</si>
  <si>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</si>
  <si>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</si>
  <si>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</si>
  <si>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</si>
  <si>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</si>
  <si>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</si>
  <si>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</si>
  <si>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</si>
  <si>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</si>
  <si>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</si>
  <si>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</si>
  <si>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</si>
  <si>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</si>
  <si>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</si>
  <si>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</si>
  <si>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</si>
  <si>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</si>
  <si>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</si>
  <si>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</si>
  <si>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</si>
  <si>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</si>
  <si>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</si>
  <si>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</si>
  <si>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</si>
  <si>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</si>
  <si>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</si>
  <si>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</si>
  <si>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</si>
  <si>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</si>
  <si>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</si>
  <si>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</si>
  <si>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</si>
  <si>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</si>
  <si>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</si>
  <si>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</si>
  <si>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</si>
  <si>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</si>
  <si>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</si>
  <si>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</si>
  <si>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</si>
  <si>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</si>
  <si>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</si>
  <si>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</si>
  <si>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</si>
  <si>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</si>
  <si>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</si>
  <si>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</si>
  <si>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</si>
  <si>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</si>
  <si>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</si>
  <si>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</si>
  <si>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</si>
  <si>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</si>
  <si>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</si>
  <si>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</si>
  <si>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</si>
  <si>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</si>
  <si>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</si>
  <si>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</si>
  <si>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</si>
  <si>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</si>
  <si>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</si>
  <si>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</si>
  <si>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</si>
  <si>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</si>
  <si>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</si>
  <si>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</si>
  <si>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</si>
  <si>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</si>
  <si>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</si>
  <si>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</si>
  <si>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</si>
  <si>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</si>
  <si>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</si>
  <si>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</si>
  <si>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</si>
  <si>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</si>
  <si>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</si>
  <si>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</si>
  <si>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</si>
  <si>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</si>
  <si>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</si>
  <si>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</si>
  <si>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</si>
  <si>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</si>
  <si>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</si>
  <si>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</si>
  <si>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</si>
  <si>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</si>
  <si>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</si>
  <si>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</si>
  <si>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</si>
  <si>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</si>
  <si>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</si>
  <si>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</si>
  <si>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</si>
  <si>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</si>
  <si>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</si>
  <si>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</si>
  <si>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</si>
  <si>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</si>
  <si>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</si>
  <si>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</si>
  <si>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</si>
  <si>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</si>
  <si>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</si>
  <si>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</si>
  <si>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</si>
  <si>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</si>
  <si>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</si>
  <si>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</si>
  <si>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</si>
  <si>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</si>
  <si>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</si>
  <si>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</si>
  <si>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</si>
  <si>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</si>
  <si>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</si>
  <si>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</si>
  <si>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</si>
  <si>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</si>
  <si>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</si>
  <si>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</si>
  <si>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</si>
  <si>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</si>
  <si>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</si>
  <si>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</si>
  <si>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</si>
  <si>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</si>
  <si>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</si>
  <si>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</si>
  <si>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</si>
  <si>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</si>
  <si>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</si>
  <si>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</si>
  <si>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</si>
  <si>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</si>
  <si>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</si>
  <si>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</si>
  <si>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</si>
  <si>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</si>
  <si>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</si>
  <si>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</si>
  <si>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</si>
  <si>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</si>
  <si>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</si>
  <si>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</si>
  <si>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</si>
  <si>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</si>
  <si>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</si>
  <si>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</si>
  <si>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</si>
  <si>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</si>
  <si>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</si>
  <si>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</si>
  <si>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</si>
  <si>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</si>
  <si>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</si>
  <si>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</si>
  <si>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</si>
  <si>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</si>
  <si>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</si>
  <si>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</si>
  <si>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</si>
  <si>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</si>
  <si>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</si>
  <si>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</si>
  <si>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</si>
  <si>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</si>
  <si>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</si>
  <si>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</si>
  <si>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</si>
  <si>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</si>
  <si>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</si>
  <si>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</si>
  <si>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</si>
  <si>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</si>
  <si>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</si>
  <si>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</si>
  <si>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</si>
  <si>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</si>
  <si>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</si>
  <si>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</si>
  <si>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</si>
  <si>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</si>
  <si>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</si>
  <si>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</si>
  <si>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</si>
  <si>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</si>
  <si>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</si>
  <si>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</si>
  <si>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</si>
  <si>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</si>
  <si>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</si>
  <si>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</si>
  <si>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</si>
  <si>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</si>
  <si>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</si>
  <si>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</si>
  <si>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</si>
  <si>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</si>
  <si>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</si>
  <si>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</si>
  <si>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</si>
  <si>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</si>
  <si>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</si>
  <si>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</si>
  <si>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</si>
  <si>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</si>
  <si>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</si>
  <si>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</si>
  <si>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</si>
  <si>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</si>
  <si>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</si>
  <si>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</si>
  <si>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</si>
  <si>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</si>
  <si>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</si>
  <si>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</si>
  <si>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</si>
  <si>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</si>
  <si>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</si>
  <si>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</si>
  <si>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</si>
  <si>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</si>
  <si>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</si>
  <si>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</si>
  <si>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</si>
  <si>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</si>
  <si>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</si>
  <si>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</si>
  <si>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</si>
  <si>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</si>
  <si>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</si>
  <si>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</si>
  <si>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</si>
  <si>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</si>
  <si>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</si>
  <si>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</si>
  <si>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</si>
  <si>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</si>
  <si>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</si>
  <si>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</si>
  <si>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</si>
  <si>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</si>
  <si>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</si>
  <si>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</si>
  <si>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</si>
  <si>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</si>
  <si>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</si>
  <si>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</si>
  <si>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</si>
  <si>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</si>
  <si>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</si>
  <si>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</si>
  <si>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</si>
  <si>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</si>
  <si>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</si>
  <si>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</si>
  <si>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</si>
  <si>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</si>
  <si>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</si>
  <si>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</si>
  <si>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</si>
  <si>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</si>
  <si>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</si>
  <si>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</si>
  <si>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</si>
  <si>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</si>
  <si>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</si>
  <si>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</si>
  <si>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</si>
  <si>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</si>
  <si>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</si>
  <si>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</si>
  <si>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</si>
  <si>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</si>
  <si>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</si>
  <si>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</si>
  <si>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</si>
  <si>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</si>
  <si>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</si>
  <si>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</si>
  <si>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</si>
  <si>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</si>
  <si>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</si>
  <si>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</si>
  <si>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</si>
  <si>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</si>
  <si>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</si>
  <si>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</si>
  <si>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</si>
  <si>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</si>
  <si>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</si>
  <si>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</si>
  <si>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</si>
  <si>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</si>
  <si>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</si>
  <si>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</si>
  <si>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</si>
  <si>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</si>
  <si>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</si>
  <si>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</si>
  <si>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</si>
  <si>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</si>
  <si>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</si>
  <si>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</si>
  <si>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</si>
  <si>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</si>
  <si>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</si>
  <si>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</si>
  <si>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</si>
  <si>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</si>
  <si>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</si>
  <si>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</si>
  <si>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</si>
  <si>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</si>
  <si>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</si>
  <si>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</si>
  <si>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</si>
  <si>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</si>
  <si>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</si>
  <si>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</si>
  <si>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</si>
  <si>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</si>
  <si>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</si>
  <si>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</si>
  <si>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</si>
  <si>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</si>
  <si>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</si>
  <si>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</si>
  <si>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</si>
  <si>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</si>
  <si>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</si>
  <si>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</si>
  <si>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</si>
  <si>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</si>
  <si>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</si>
  <si>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</si>
  <si>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</si>
  <si>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</si>
  <si>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</si>
  <si>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</si>
  <si>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</si>
  <si>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</si>
  <si>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</si>
  <si>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</si>
  <si>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</si>
  <si>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</si>
  <si>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</si>
  <si>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</si>
  <si>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</si>
  <si>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</si>
  <si>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</si>
  <si>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</si>
  <si>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</si>
  <si>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</si>
  <si>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</si>
  <si>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</si>
  <si>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</si>
  <si>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</si>
  <si>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</si>
  <si>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</si>
  <si>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</si>
  <si>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</si>
  <si>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</si>
  <si>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</si>
  <si>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</si>
  <si>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</si>
  <si>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</si>
  <si>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</si>
  <si>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</si>
  <si>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</si>
  <si>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</si>
  <si>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</si>
  <si>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</si>
  <si>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</si>
  <si>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</si>
  <si>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</si>
  <si>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</si>
  <si>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</si>
  <si>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</si>
  <si>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</si>
  <si>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</si>
  <si>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</si>
  <si>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</si>
  <si>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</si>
  <si>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</si>
  <si>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</si>
  <si>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</si>
  <si>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</si>
  <si>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</si>
  <si>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</si>
  <si>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</si>
  <si>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</si>
  <si>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</si>
  <si>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</si>
  <si>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</si>
  <si>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</si>
  <si>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</si>
  <si>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</si>
  <si>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</si>
  <si>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</si>
  <si>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</si>
  <si>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</si>
  <si>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</si>
  <si>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</si>
  <si>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</si>
  <si>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</si>
  <si>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</si>
  <si>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</si>
  <si>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</si>
  <si>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</si>
  <si>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</si>
  <si>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</si>
  <si>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</si>
  <si>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</si>
  <si>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</si>
  <si>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</si>
  <si>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</si>
  <si>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</si>
  <si>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</si>
  <si>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</si>
  <si>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</si>
  <si>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</si>
  <si>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</si>
  <si>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</si>
  <si>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</si>
  <si>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</si>
  <si>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</si>
  <si>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</si>
  <si>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</si>
  <si>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</si>
  <si>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</si>
  <si>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</si>
  <si>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</si>
  <si>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</si>
  <si>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</si>
  <si>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</si>
  <si>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</si>
  <si>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</si>
  <si>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</si>
  <si>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</si>
  <si>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</si>
  <si>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</si>
  <si>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</si>
  <si>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</si>
  <si>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</si>
  <si>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</si>
  <si>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</si>
  <si>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</si>
  <si>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</si>
  <si>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</si>
  <si>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</si>
  <si>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</si>
  <si>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</si>
  <si>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</si>
  <si>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</si>
  <si>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</si>
  <si>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</si>
  <si>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</si>
  <si>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</si>
  <si>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</si>
  <si>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</si>
  <si>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</si>
  <si>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</si>
  <si>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</si>
  <si>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</si>
  <si>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</si>
  <si>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</si>
  <si>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</si>
  <si>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</si>
  <si>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</si>
  <si>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</si>
  <si>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</si>
  <si>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</si>
  <si>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</si>
  <si>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</si>
  <si>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</si>
  <si>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</si>
  <si>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</si>
  <si>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</si>
  <si>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</si>
  <si>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</si>
  <si>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</si>
  <si>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</si>
  <si>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</si>
  <si>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</si>
  <si>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</si>
  <si>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</si>
  <si>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</si>
  <si>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</si>
  <si>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</si>
  <si>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</si>
  <si>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</si>
  <si>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</si>
  <si>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</si>
  <si>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</si>
  <si>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</si>
  <si>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</si>
  <si>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</si>
  <si>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</si>
  <si>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</si>
  <si>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</si>
  <si>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</si>
  <si>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</si>
  <si>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</si>
  <si>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</si>
  <si>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</si>
  <si>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</si>
  <si>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</si>
  <si>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</si>
  <si>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</si>
  <si>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</si>
  <si>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</si>
  <si>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</si>
  <si>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</si>
  <si>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</si>
  <si>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</si>
  <si>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</si>
  <si>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</si>
  <si>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</si>
  <si>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</si>
  <si>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</si>
  <si>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</si>
  <si>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</si>
  <si>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</si>
  <si>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</si>
  <si>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</si>
  <si>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</si>
  <si>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</si>
  <si>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</si>
  <si>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</si>
  <si>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</si>
  <si>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</si>
  <si>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</si>
  <si>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</si>
  <si>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</si>
  <si>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</si>
  <si>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</si>
  <si>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</si>
  <si>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</si>
  <si>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</si>
  <si>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</si>
  <si>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</si>
  <si>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</si>
  <si>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</si>
  <si>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</si>
  <si>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</si>
  <si>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</si>
  <si>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</si>
  <si>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</si>
  <si>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</si>
  <si>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</si>
  <si>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</si>
  <si>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</si>
  <si>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</si>
  <si>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</si>
  <si>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</si>
  <si>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</si>
  <si>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</si>
  <si>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</si>
  <si>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</si>
  <si>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</si>
  <si>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</si>
  <si>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</si>
  <si>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</si>
  <si>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</si>
  <si>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</si>
  <si>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</si>
  <si>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</si>
  <si>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</si>
  <si>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</si>
  <si>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</si>
  <si>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</si>
  <si>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</si>
  <si>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</si>
  <si>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</si>
  <si>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</si>
  <si>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</si>
  <si>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</si>
  <si>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</si>
  <si>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</si>
  <si>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</si>
  <si>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</si>
  <si>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</si>
  <si>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</si>
  <si>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</si>
  <si>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</si>
  <si>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</si>
  <si>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</si>
  <si>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</si>
  <si>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</si>
  <si>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</si>
  <si>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</si>
  <si>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</si>
  <si>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</si>
  <si>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</si>
  <si>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</si>
  <si>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</si>
  <si>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</si>
  <si>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</si>
  <si>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</si>
  <si>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</si>
  <si>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</si>
  <si>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</si>
  <si>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</si>
  <si>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</si>
  <si>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</si>
  <si>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</si>
  <si>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</si>
  <si>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</si>
  <si>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</si>
  <si>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</si>
  <si>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</si>
  <si>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</si>
  <si>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</si>
  <si>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</si>
  <si>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</si>
  <si>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</si>
  <si>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</si>
  <si>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</si>
  <si>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</si>
  <si>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</si>
  <si>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</si>
  <si>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</si>
  <si>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</si>
  <si>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</si>
  <si>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</si>
  <si>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</si>
  <si>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</si>
  <si>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</si>
  <si>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</si>
  <si>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</si>
  <si>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</si>
  <si>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</si>
  <si>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</si>
  <si>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</si>
  <si>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</si>
  <si>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</si>
  <si>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</si>
  <si>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</si>
  <si>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</si>
  <si>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</si>
  <si>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</si>
  <si>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</si>
  <si>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</si>
  <si>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</si>
  <si>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</si>
  <si>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</si>
  <si>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</si>
  <si>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</si>
  <si>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</si>
  <si>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</si>
  <si>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</si>
  <si>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</si>
  <si>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</si>
  <si>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</si>
  <si>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</si>
  <si>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</si>
  <si>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</si>
  <si>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</si>
  <si>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</si>
  <si>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</si>
  <si>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</si>
  <si>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</si>
  <si>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</si>
  <si>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</si>
  <si>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</si>
  <si>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</si>
  <si>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</si>
  <si>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</si>
  <si>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</si>
  <si>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</si>
  <si>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</si>
  <si>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</si>
  <si>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</si>
  <si>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</si>
  <si>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</si>
  <si>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</si>
  <si>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</si>
  <si>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</si>
  <si>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</si>
  <si>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</si>
  <si>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</si>
  <si>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</si>
  <si>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</si>
  <si>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</si>
  <si>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</si>
  <si>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</si>
  <si>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</si>
  <si>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</si>
  <si>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</si>
  <si>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</si>
  <si>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</si>
  <si>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</si>
  <si>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</si>
  <si>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</si>
  <si>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</si>
  <si>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</si>
  <si>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</si>
  <si>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</si>
  <si>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</si>
  <si>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</si>
  <si>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</si>
  <si>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</si>
  <si>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</si>
  <si>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</si>
  <si>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</si>
  <si>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</si>
  <si>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</si>
  <si>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</si>
  <si>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</si>
  <si>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</si>
  <si>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</si>
  <si>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</si>
  <si>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</si>
  <si>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</si>
  <si>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</si>
  <si>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</si>
  <si>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</si>
  <si>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</si>
  <si>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</si>
  <si>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</si>
  <si>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</si>
  <si>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</si>
  <si>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</si>
  <si>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</si>
  <si>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</si>
  <si>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</si>
  <si>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</si>
  <si>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</si>
  <si>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</si>
  <si>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</si>
  <si>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</si>
  <si>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</si>
  <si>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</si>
  <si>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</si>
  <si>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</si>
  <si>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</si>
  <si>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</si>
  <si>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</si>
  <si>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</si>
  <si>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</si>
  <si>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</si>
  <si>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</si>
  <si>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</si>
  <si>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</si>
  <si>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</si>
  <si>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</si>
  <si>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</si>
  <si>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</si>
  <si>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</si>
  <si>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</si>
  <si>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</si>
  <si>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</si>
  <si>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</si>
  <si>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</si>
  <si>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</si>
  <si>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</si>
  <si>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</si>
  <si>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</si>
  <si>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</si>
  <si>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</si>
  <si>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</si>
  <si>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</si>
  <si>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</si>
  <si>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</si>
  <si>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</si>
  <si>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</si>
  <si>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</si>
  <si>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</si>
  <si>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</si>
  <si>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</si>
  <si>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</si>
  <si>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</si>
  <si>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</si>
  <si>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</si>
  <si>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</si>
  <si>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</si>
  <si>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</si>
  <si>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</si>
  <si>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</si>
  <si>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</si>
  <si>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</si>
  <si>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</si>
  <si>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</si>
  <si>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</si>
  <si>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</si>
  <si>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</si>
  <si>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</si>
  <si>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</si>
  <si>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</si>
  <si>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</si>
  <si>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</si>
  <si>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</si>
  <si>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</si>
  <si>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</si>
  <si>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</si>
  <si>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</si>
  <si>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</si>
  <si>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</si>
  <si>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</si>
  <si>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</si>
  <si>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</si>
  <si>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</si>
  <si>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</si>
  <si>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</si>
  <si>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</si>
  <si>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</si>
  <si>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</si>
  <si>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</si>
  <si>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</si>
  <si>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</si>
  <si>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</si>
  <si>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</si>
  <si>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</si>
  <si>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</si>
  <si>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</si>
  <si>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</si>
  <si>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</si>
  <si>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</si>
  <si>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</si>
  <si>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</si>
  <si>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</si>
  <si>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</si>
  <si>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</si>
  <si>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</si>
  <si>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</si>
  <si>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</si>
  <si>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</si>
  <si>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</si>
  <si>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</si>
  <si>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</si>
  <si>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</si>
  <si>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</si>
  <si>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</si>
  <si>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</si>
  <si>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</si>
  <si>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</si>
  <si>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</si>
  <si>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</si>
  <si>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</si>
  <si>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</si>
  <si>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</si>
  <si>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</si>
  <si>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</si>
  <si>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</si>
  <si>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</si>
  <si>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</si>
  <si>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</si>
  <si>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</si>
  <si>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</si>
  <si>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</si>
  <si>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</si>
  <si>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</si>
  <si>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</si>
  <si>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</si>
  <si>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</si>
  <si>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</si>
  <si>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</si>
  <si>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</si>
  <si>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</si>
  <si>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</si>
  <si>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</si>
  <si>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</si>
  <si>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</si>
  <si>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</si>
  <si>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</si>
  <si>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</si>
  <si>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</si>
  <si>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</si>
  <si>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</si>
  <si>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</si>
  <si>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</si>
  <si>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</si>
  <si>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</si>
  <si>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</si>
  <si>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</si>
  <si>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</si>
  <si>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</si>
  <si>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</si>
  <si>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</si>
  <si>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</si>
  <si>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</si>
  <si>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</si>
  <si>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</si>
  <si>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</si>
  <si>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</si>
  <si>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</si>
  <si>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</si>
  <si>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</si>
  <si>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</si>
  <si>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</si>
  <si>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</si>
  <si>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</si>
  <si>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</si>
  <si>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</si>
  <si>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</si>
  <si>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</si>
  <si>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</si>
  <si>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</si>
  <si>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</si>
  <si>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</si>
  <si>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</si>
  <si>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</si>
  <si>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</si>
  <si>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</si>
  <si>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</si>
  <si>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</si>
  <si>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</si>
  <si>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</si>
  <si>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</si>
  <si>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</si>
  <si>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</si>
  <si>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</si>
  <si>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</si>
  <si>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</si>
  <si>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</si>
  <si>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</si>
  <si>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</si>
  <si>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</si>
  <si>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</si>
  <si>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</si>
  <si>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</si>
  <si>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</si>
  <si>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</si>
  <si>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</si>
  <si>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</si>
  <si>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</si>
  <si>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</si>
  <si>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</si>
  <si>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</si>
  <si>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</si>
  <si>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</si>
  <si>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</si>
  <si>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</si>
  <si>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</si>
  <si>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</si>
  <si>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</si>
  <si>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</si>
  <si>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</si>
  <si>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</si>
  <si>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</si>
  <si>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</si>
  <si>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</si>
  <si>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</si>
  <si>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</si>
  <si>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</si>
  <si>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</si>
  <si>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</si>
  <si>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</si>
  <si>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</si>
  <si>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</si>
  <si>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</si>
  <si>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</si>
  <si>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</si>
  <si>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</si>
  <si>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</si>
  <si>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</si>
  <si>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</si>
  <si>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</si>
  <si>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</si>
  <si>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</si>
  <si>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</si>
  <si>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</si>
  <si>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</si>
  <si>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</si>
  <si>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</si>
  <si>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</si>
  <si>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</si>
  <si>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</si>
  <si>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</si>
  <si>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</si>
  <si>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</si>
  <si>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</si>
  <si>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</si>
  <si>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</si>
  <si>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</si>
  <si>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</si>
  <si>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</si>
  <si>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</si>
  <si>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</si>
  <si>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</si>
  <si>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</si>
  <si>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</si>
  <si>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</si>
  <si>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</si>
  <si>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</si>
  <si>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</si>
  <si>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</si>
  <si>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</si>
  <si>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</si>
  <si>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</si>
  <si>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</si>
  <si>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</si>
  <si>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</si>
  <si>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</si>
  <si>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</si>
  <si>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</si>
  <si>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</si>
  <si>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</si>
  <si>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</si>
  <si>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</si>
  <si>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</si>
  <si>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</si>
  <si>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</si>
  <si>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</si>
  <si>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</si>
  <si>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</si>
  <si>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</si>
  <si>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</si>
  <si>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</si>
  <si>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</si>
  <si>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</si>
  <si>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</si>
  <si>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</si>
  <si>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</si>
  <si>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</si>
  <si>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</si>
  <si>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</si>
  <si>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</si>
  <si>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</si>
  <si>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</si>
  <si>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</si>
  <si>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</si>
  <si>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</si>
  <si>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</si>
  <si>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</si>
  <si>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</si>
  <si>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</si>
  <si>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</si>
  <si>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</si>
  <si>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</si>
  <si>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</si>
  <si>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</si>
  <si>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</si>
  <si>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</si>
  <si>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</si>
  <si>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</si>
  <si>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</si>
  <si>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</si>
  <si>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</si>
  <si>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</si>
  <si>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</si>
  <si>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</si>
  <si>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</si>
  <si>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</si>
  <si>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</si>
  <si>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</si>
  <si>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</si>
  <si>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</si>
  <si>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</si>
  <si>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</si>
  <si>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</si>
  <si>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</si>
  <si>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</si>
  <si>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</si>
  <si>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</si>
  <si>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</si>
  <si>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</si>
  <si>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</si>
  <si>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</si>
  <si>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</si>
  <si>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</si>
  <si>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</si>
  <si>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</si>
  <si>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</si>
  <si>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</si>
  <si>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</si>
  <si>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</si>
  <si>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</si>
  <si>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</si>
  <si>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</si>
  <si>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</si>
  <si>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</si>
  <si>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</si>
  <si>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</si>
  <si>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</si>
  <si>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</si>
  <si>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</si>
  <si>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</si>
  <si>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</si>
  <si>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</si>
  <si>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</si>
  <si>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</si>
  <si>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</si>
  <si>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</si>
  <si>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</si>
  <si>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</si>
  <si>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</si>
  <si>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</si>
  <si>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</si>
  <si>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</si>
  <si>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</si>
  <si>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</si>
  <si>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</si>
  <si>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</si>
  <si>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</si>
  <si>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</si>
  <si>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</si>
  <si>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</si>
  <si>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</si>
  <si>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</si>
  <si>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</si>
  <si>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</si>
  <si>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</si>
  <si>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</si>
  <si>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</si>
  <si>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</si>
  <si>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</si>
  <si>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</si>
  <si>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</si>
  <si>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</si>
  <si>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</si>
  <si>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</si>
  <si>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</si>
  <si>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</si>
  <si>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</si>
  <si>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</si>
  <si>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</si>
  <si>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</si>
  <si>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</si>
  <si>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</si>
  <si>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</si>
  <si>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</si>
  <si>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</si>
  <si>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</si>
  <si>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</si>
  <si>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</si>
  <si>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</si>
  <si>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</si>
  <si>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</si>
  <si>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</si>
  <si>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</si>
  <si>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</si>
  <si>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</si>
  <si>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</si>
  <si>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</si>
  <si>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</si>
  <si>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</si>
  <si>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</si>
  <si>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</si>
  <si>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</si>
  <si>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</si>
  <si>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</si>
  <si>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</si>
  <si>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</si>
  <si>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</si>
  <si>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</si>
  <si>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</si>
  <si>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</si>
  <si>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</si>
  <si>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</si>
  <si>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</si>
  <si>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</si>
  <si>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</si>
  <si>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</si>
  <si>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</si>
  <si>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</si>
  <si>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</si>
  <si>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</si>
  <si>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</si>
  <si>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</si>
  <si>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</si>
  <si>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</si>
  <si>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</si>
  <si>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</si>
  <si>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</si>
  <si>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</si>
  <si>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</si>
  <si>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</si>
  <si>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</si>
  <si>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</si>
  <si>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</si>
  <si>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</si>
  <si>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</si>
  <si>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</si>
  <si>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</si>
  <si>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</si>
  <si>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</si>
  <si>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</si>
  <si>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</si>
  <si>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</si>
  <si>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</si>
  <si>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</si>
  <si>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</si>
  <si>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</si>
  <si>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</si>
  <si>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</si>
  <si>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</si>
  <si>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</si>
  <si>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</si>
  <si>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</si>
  <si>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</si>
  <si>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</si>
  <si>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</si>
  <si>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</si>
  <si>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</si>
  <si>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</si>
  <si>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</si>
  <si>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</si>
  <si>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</si>
  <si>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</si>
  <si>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</si>
  <si>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</si>
  <si>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</si>
  <si>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</si>
  <si>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</si>
  <si>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</si>
  <si>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</si>
  <si>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</si>
  <si>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</si>
  <si>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</si>
  <si>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</si>
  <si>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</si>
  <si>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</si>
  <si>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</si>
  <si>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</si>
  <si>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</si>
  <si>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</si>
  <si>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</si>
  <si>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</si>
  <si>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</si>
  <si>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</si>
  <si>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</si>
  <si>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</si>
  <si>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</si>
  <si>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</si>
  <si>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</si>
  <si>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</si>
  <si>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</si>
  <si>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</si>
  <si>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</si>
  <si>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</si>
  <si>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</si>
  <si>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</si>
  <si>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</si>
  <si>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</si>
  <si>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</si>
  <si>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</si>
  <si>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</si>
  <si>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</si>
  <si>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</si>
  <si>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</si>
  <si>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</si>
  <si>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</si>
  <si>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</si>
  <si>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</si>
  <si>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</si>
  <si>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</si>
  <si>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</si>
  <si>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</si>
  <si>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</si>
  <si>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</si>
  <si>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</si>
  <si>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</si>
  <si>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</si>
  <si>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</si>
  <si>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</si>
  <si>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</si>
  <si>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</si>
  <si>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</si>
  <si>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</si>
  <si>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</si>
  <si>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</si>
  <si>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</si>
  <si>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</si>
  <si>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</si>
  <si>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</si>
  <si>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</si>
  <si>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</si>
  <si>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</si>
  <si>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</si>
  <si>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</si>
  <si>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</si>
  <si>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</si>
  <si>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</si>
  <si>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</si>
  <si>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</si>
  <si>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</si>
  <si>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</si>
  <si>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</si>
  <si>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</si>
  <si>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</si>
  <si>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</si>
  <si>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</si>
  <si>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</si>
  <si>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</si>
  <si>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</si>
  <si>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</si>
  <si>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</si>
  <si>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</si>
  <si>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</si>
  <si>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</si>
  <si>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</si>
  <si>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</si>
  <si>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</si>
  <si>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</si>
  <si>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</si>
  <si>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</si>
  <si>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</si>
  <si>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</si>
  <si>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</si>
  <si>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</si>
  <si>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</si>
  <si>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</si>
  <si>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</si>
  <si>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</si>
  <si>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</si>
  <si>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</si>
  <si>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</si>
  <si>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</si>
  <si>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</si>
  <si>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</si>
  <si>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</si>
  <si>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</si>
  <si>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</si>
  <si>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</si>
  <si>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</si>
  <si>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</si>
  <si>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</si>
  <si>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</si>
  <si>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</si>
  <si>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</si>
  <si>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</si>
  <si>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</si>
  <si>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</si>
  <si>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</si>
  <si>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</si>
  <si>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</si>
  <si>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</si>
  <si>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</si>
  <si>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</si>
  <si>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</si>
  <si>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</si>
  <si>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</si>
  <si>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</si>
  <si>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</si>
  <si>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</si>
  <si>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</si>
  <si>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</si>
  <si>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</si>
  <si>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</si>
  <si>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</si>
  <si>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</si>
  <si>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</si>
  <si>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</si>
  <si>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</si>
  <si>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</si>
  <si>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</si>
  <si>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</si>
  <si>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</si>
  <si>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</si>
  <si>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</si>
  <si>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</si>
  <si>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</si>
  <si>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</si>
  <si>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</si>
  <si>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</si>
  <si>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</si>
  <si>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</si>
  <si>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</si>
  <si>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</si>
  <si>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</si>
  <si>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</si>
  <si>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</si>
  <si>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</si>
  <si>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</si>
  <si>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</si>
  <si>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</si>
  <si>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</si>
  <si>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</si>
  <si>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</si>
  <si>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</si>
  <si>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</si>
  <si>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</si>
  <si>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</si>
  <si>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</si>
  <si>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</si>
  <si>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</si>
  <si>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</si>
  <si>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</si>
  <si>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</si>
  <si>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</si>
  <si>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</si>
  <si>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</si>
  <si>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</si>
  <si>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</si>
  <si>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</si>
  <si>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</si>
  <si>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</si>
  <si>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</si>
  <si>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</si>
  <si>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</si>
  <si>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</si>
  <si>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</si>
  <si>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</si>
  <si>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</si>
  <si>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</si>
  <si>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</si>
  <si>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</si>
  <si>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</si>
  <si>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</si>
  <si>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</si>
  <si>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</si>
  <si>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</si>
  <si>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</si>
  <si>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</si>
  <si>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</si>
  <si>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</si>
  <si>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</si>
  <si>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</si>
  <si>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</si>
  <si>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</si>
  <si>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</si>
  <si>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</si>
  <si>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</si>
  <si>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</si>
  <si>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</si>
  <si>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</si>
  <si>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</si>
  <si>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</si>
  <si>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</si>
  <si>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</si>
  <si>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</si>
  <si>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</si>
  <si>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</si>
  <si>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</si>
  <si>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</si>
  <si>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</si>
  <si>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</si>
  <si>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</si>
  <si>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</si>
  <si>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</si>
  <si>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</si>
  <si>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</si>
  <si>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</si>
  <si>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</si>
  <si>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</si>
  <si>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</si>
  <si>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</si>
  <si>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</si>
  <si>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</si>
  <si>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</si>
  <si>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</si>
  <si>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</si>
  <si>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</si>
  <si>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</si>
  <si>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</si>
  <si>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</si>
  <si>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</si>
  <si>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</si>
  <si>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</si>
  <si>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</si>
  <si>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</si>
  <si>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</si>
  <si>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</si>
  <si>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</si>
  <si>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</si>
  <si>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</si>
  <si>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</si>
  <si>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</si>
  <si>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</si>
  <si>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</si>
  <si>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</si>
  <si>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</si>
  <si>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</si>
  <si>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</si>
  <si>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</si>
  <si>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</si>
  <si>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</si>
  <si>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</si>
  <si>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</si>
  <si>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</si>
  <si>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</si>
  <si>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</si>
  <si>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</si>
  <si>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</si>
  <si>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</si>
  <si>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</si>
  <si>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</si>
  <si>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</si>
  <si>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</si>
  <si>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</si>
  <si>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</si>
  <si>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</si>
  <si>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</si>
  <si>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</si>
  <si>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</si>
  <si>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</si>
  <si>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</si>
  <si>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</si>
  <si>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</si>
  <si>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</si>
  <si>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</si>
  <si>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</si>
  <si>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</si>
  <si>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</si>
  <si>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</si>
  <si>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</si>
  <si>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</si>
  <si>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</si>
  <si>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</si>
  <si>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</si>
  <si>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</si>
  <si>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</si>
  <si>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</si>
  <si>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</si>
  <si>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</si>
  <si>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</si>
  <si>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</si>
  <si>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</si>
  <si>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</si>
  <si>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</si>
  <si>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</si>
  <si>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</si>
  <si>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</si>
  <si>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</si>
  <si>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</si>
  <si>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</si>
  <si>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</si>
  <si>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</si>
  <si>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</si>
  <si>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</si>
  <si>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</si>
  <si>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</si>
  <si>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</si>
  <si>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</si>
  <si>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</si>
  <si>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</si>
  <si>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</si>
  <si>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</si>
  <si>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</si>
  <si>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</si>
  <si>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</si>
  <si>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</si>
  <si>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</si>
  <si>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</si>
  <si>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</si>
  <si>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</si>
  <si>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</si>
  <si>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</si>
  <si>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</si>
  <si>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</si>
  <si>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</si>
  <si>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</si>
  <si>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</si>
  <si>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</si>
  <si>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</si>
  <si>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</si>
  <si>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</si>
  <si>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</si>
  <si>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</si>
  <si>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</si>
  <si>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</si>
  <si>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</si>
  <si>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</si>
  <si>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</si>
  <si>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</si>
  <si>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</si>
  <si>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</si>
  <si>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</si>
  <si>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</si>
  <si>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</si>
  <si>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</si>
  <si>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</si>
  <si>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</si>
  <si>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</si>
  <si>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</si>
  <si>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</si>
  <si>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</si>
  <si>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</si>
  <si>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</si>
  <si>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</si>
  <si>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</si>
  <si>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</si>
  <si>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</si>
  <si>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</si>
  <si>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</si>
  <si>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</si>
  <si>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</si>
  <si>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</si>
  <si>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</si>
  <si>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</si>
  <si>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</si>
  <si>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</si>
  <si>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</si>
  <si>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</si>
  <si>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</si>
  <si>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</si>
  <si>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</si>
  <si>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</si>
  <si>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</si>
  <si>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</si>
  <si>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</si>
  <si>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</si>
  <si>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</si>
  <si>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</si>
  <si>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</si>
  <si>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</si>
  <si>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</si>
  <si>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</si>
  <si>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</si>
  <si>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</si>
  <si>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</si>
  <si>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</si>
  <si>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</si>
  <si>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</si>
  <si>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</si>
  <si>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</si>
  <si>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</si>
  <si>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</si>
  <si>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</si>
  <si>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</si>
  <si>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</si>
  <si>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</si>
  <si>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</si>
  <si>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</si>
  <si>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</si>
  <si>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</si>
  <si>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</si>
  <si>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</si>
  <si>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</si>
  <si>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</si>
  <si>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</si>
  <si>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</si>
  <si>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</si>
  <si>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</si>
  <si>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</si>
  <si>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</si>
  <si>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</si>
  <si>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</si>
  <si>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</si>
  <si>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</si>
  <si>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</si>
  <si>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</si>
  <si>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</si>
  <si>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</si>
  <si>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</si>
  <si>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</si>
  <si>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</si>
  <si>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</si>
  <si>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</si>
  <si>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</si>
  <si>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</si>
  <si>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</si>
  <si>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</si>
  <si>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</si>
  <si>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</si>
  <si>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</si>
  <si>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</si>
  <si>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</si>
  <si>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</si>
  <si>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</si>
  <si>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</si>
  <si>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</si>
  <si>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</si>
  <si>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</si>
  <si>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</si>
  <si>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</si>
  <si>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</si>
  <si>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</si>
  <si>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</si>
  <si>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</si>
  <si>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</si>
  <si>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</si>
  <si>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</si>
  <si>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</si>
  <si>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</si>
  <si>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</si>
  <si>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</si>
  <si>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</si>
  <si>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</si>
  <si>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</si>
  <si>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</si>
  <si>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</si>
  <si>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</si>
  <si>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</si>
  <si>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</si>
  <si>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</si>
  <si>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</si>
  <si>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</si>
  <si>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</si>
  <si>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</si>
  <si>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</si>
  <si>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</si>
  <si>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</si>
  <si>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</si>
  <si>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</si>
  <si>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</si>
  <si>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</si>
  <si>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</si>
  <si>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</si>
  <si>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</si>
  <si>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</si>
  <si>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</si>
  <si>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</si>
  <si>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</si>
  <si>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</si>
  <si>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</si>
  <si>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</si>
  <si>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</si>
  <si>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</si>
  <si>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</si>
  <si>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</si>
  <si>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</si>
  <si>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</si>
  <si>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</si>
  <si>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</si>
  <si>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</si>
  <si>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</si>
  <si>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</si>
  <si>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</si>
  <si>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</si>
  <si>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</si>
  <si>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</si>
  <si>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</si>
  <si>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</si>
  <si>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</si>
  <si>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</si>
  <si>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</si>
  <si>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</si>
  <si>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</si>
  <si>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</si>
  <si>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</si>
  <si>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</si>
  <si>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</si>
  <si>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</si>
  <si>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</si>
  <si>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</si>
  <si>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</si>
  <si>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</si>
  <si>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</si>
  <si>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</si>
  <si>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</si>
  <si>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</si>
  <si>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</si>
  <si>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</si>
  <si>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</si>
  <si>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</si>
  <si>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</si>
  <si>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</si>
  <si>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</si>
  <si>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</si>
  <si>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</si>
  <si>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</si>
  <si>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</si>
  <si>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</si>
  <si>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</si>
  <si>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</si>
  <si>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</si>
  <si>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</si>
  <si>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</si>
  <si>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</si>
  <si>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</si>
  <si>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</si>
  <si>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</si>
  <si>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</si>
  <si>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</si>
  <si>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</si>
  <si>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</si>
  <si>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</si>
  <si>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</si>
  <si>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</si>
  <si>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</si>
  <si>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</si>
  <si>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</si>
  <si>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</si>
  <si>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</si>
  <si>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</si>
  <si>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</si>
  <si>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</si>
  <si>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</si>
  <si>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</si>
  <si>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</si>
  <si>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</si>
  <si>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</si>
  <si>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</si>
  <si>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</si>
  <si>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</si>
  <si>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</si>
  <si>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</si>
  <si>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</si>
  <si>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</si>
  <si>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</si>
  <si>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</si>
  <si>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</si>
  <si>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</si>
  <si>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</si>
  <si>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</si>
  <si>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</si>
  <si>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</si>
  <si>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</si>
  <si>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</si>
  <si>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</si>
  <si>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</si>
  <si>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</si>
  <si>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</si>
  <si>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</si>
  <si>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</si>
  <si>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</si>
  <si>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</si>
  <si>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</si>
  <si>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</si>
  <si>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</si>
  <si>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</si>
  <si>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</si>
  <si>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</si>
  <si>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</si>
  <si>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</si>
  <si>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</si>
  <si>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</si>
  <si>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</si>
  <si>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</si>
  <si>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</si>
  <si>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</si>
  <si>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</si>
  <si>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</si>
  <si>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</si>
  <si>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</si>
  <si>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</si>
  <si>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</si>
  <si>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</si>
  <si>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</si>
  <si>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</si>
  <si>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</si>
  <si>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</si>
  <si>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</si>
  <si>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</si>
  <si>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</si>
  <si>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</si>
  <si>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</si>
  <si>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</si>
  <si>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</si>
  <si>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</si>
  <si>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</si>
  <si>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</si>
  <si>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</si>
  <si>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</si>
  <si>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</si>
  <si>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</si>
  <si>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</si>
  <si>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</si>
  <si>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</si>
  <si>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</si>
  <si>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</si>
  <si>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</si>
  <si>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</si>
  <si>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</si>
  <si>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</si>
  <si>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</si>
  <si>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</si>
  <si>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</si>
  <si>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</si>
  <si>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</si>
  <si>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</si>
  <si>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</si>
  <si>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</si>
  <si>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</si>
  <si>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</si>
  <si>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</si>
  <si>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</si>
  <si>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</si>
  <si>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</si>
  <si>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</si>
  <si>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</si>
  <si>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</si>
  <si>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</si>
  <si>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</si>
  <si>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</si>
  <si>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</si>
  <si>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</si>
  <si>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</si>
  <si>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</si>
  <si>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</si>
  <si>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</si>
  <si>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</si>
  <si>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</si>
  <si>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</si>
  <si>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</si>
  <si>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</si>
  <si>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</si>
  <si>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</si>
  <si>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</si>
  <si>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</si>
  <si>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</si>
  <si>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</si>
  <si>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</si>
  <si>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</si>
  <si>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</si>
  <si>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</si>
  <si>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</si>
  <si>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</si>
  <si>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</si>
  <si>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</si>
  <si>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</si>
  <si>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</si>
  <si>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</si>
  <si>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</si>
  <si>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</si>
  <si>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</si>
  <si>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</si>
  <si>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</si>
  <si>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</si>
  <si>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</si>
  <si>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</si>
  <si>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</si>
  <si>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</si>
  <si>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</si>
  <si>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</si>
  <si>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</si>
  <si>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</si>
  <si>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</si>
  <si>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</si>
  <si>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</si>
  <si>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</si>
  <si>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</si>
  <si>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</si>
  <si>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</si>
  <si>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</si>
  <si>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</si>
  <si>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</si>
  <si>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</si>
  <si>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</si>
  <si>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</si>
  <si>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</si>
  <si>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</si>
  <si>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</si>
  <si>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</si>
  <si>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</si>
  <si>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</si>
  <si>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</si>
  <si>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</si>
  <si>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</si>
  <si>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</si>
  <si>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</si>
  <si>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</si>
  <si>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</si>
  <si>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</si>
  <si>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</si>
  <si>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</si>
  <si>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</si>
  <si>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</si>
  <si>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</si>
  <si>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</si>
  <si>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</si>
  <si>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</si>
  <si>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</si>
  <si>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</si>
  <si>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</si>
  <si>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</si>
  <si>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</si>
  <si>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</si>
  <si>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</si>
  <si>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</si>
  <si>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</si>
  <si>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</si>
  <si>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</si>
  <si>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</si>
  <si>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</si>
  <si>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</si>
  <si>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</si>
  <si>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</si>
  <si>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</si>
  <si>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</si>
  <si>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</si>
  <si>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</si>
  <si>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</si>
  <si>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</si>
  <si>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</si>
  <si>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</si>
  <si>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</si>
  <si>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</si>
  <si>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</si>
  <si>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</si>
  <si>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</si>
  <si>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</si>
  <si>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</si>
  <si>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</si>
  <si>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</si>
  <si>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</si>
  <si>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</si>
  <si>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</si>
  <si>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</si>
  <si>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</si>
  <si>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</si>
  <si>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</si>
  <si>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</si>
  <si>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</si>
  <si>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</si>
  <si>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</si>
  <si>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</si>
  <si>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</si>
  <si>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</si>
  <si>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</si>
  <si>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</si>
  <si>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</si>
  <si>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</si>
  <si>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</si>
  <si>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</si>
  <si>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</si>
  <si>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</si>
  <si>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</si>
  <si>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</si>
  <si>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</si>
  <si>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</si>
  <si>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</si>
  <si>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</si>
  <si>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</si>
  <si>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</si>
  <si>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</si>
  <si>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</si>
  <si>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</si>
  <si>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</si>
  <si>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</si>
  <si>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</si>
  <si>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</si>
  <si>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</si>
  <si>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</si>
  <si>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</si>
  <si>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</si>
  <si>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</si>
  <si>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</si>
  <si>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</si>
  <si>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</si>
  <si>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</si>
  <si>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</si>
  <si>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</si>
  <si>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</si>
  <si>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</si>
  <si>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</si>
  <si>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</si>
  <si>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</si>
  <si>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</si>
  <si>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</si>
  <si>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</si>
  <si>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</si>
  <si>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</si>
  <si>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</si>
  <si>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</si>
  <si>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</si>
  <si>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</si>
  <si>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</si>
  <si>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</si>
  <si>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</si>
  <si>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</si>
  <si>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</si>
  <si>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</si>
  <si>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</si>
  <si>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</si>
  <si>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</si>
  <si>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</si>
  <si>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</si>
  <si>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</si>
  <si>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</si>
  <si>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</si>
  <si>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</si>
  <si>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</si>
  <si>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</si>
  <si>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</si>
  <si>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</si>
  <si>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</si>
  <si>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</si>
  <si>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</si>
  <si>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</si>
  <si>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</si>
  <si>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</si>
  <si>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</si>
  <si>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</si>
  <si>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</si>
  <si>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</si>
  <si>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</si>
  <si>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</si>
  <si>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</si>
  <si>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</si>
  <si>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</si>
  <si>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</si>
  <si>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</si>
  <si>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</si>
  <si>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</si>
  <si>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</si>
  <si>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</si>
  <si>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</si>
  <si>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</si>
  <si>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</si>
  <si>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</si>
  <si>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</si>
  <si>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</si>
  <si>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</si>
  <si>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</si>
  <si>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</si>
  <si>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</si>
  <si>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</si>
  <si>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</si>
  <si>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</si>
  <si>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</si>
  <si>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</si>
  <si>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</si>
  <si>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</si>
  <si>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</si>
  <si>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</si>
  <si>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</si>
  <si>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</si>
  <si>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</si>
  <si>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</si>
  <si>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</si>
  <si>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</si>
  <si>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</si>
  <si>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</si>
  <si>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</si>
  <si>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</si>
  <si>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</si>
  <si>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</si>
  <si>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</si>
  <si>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</si>
  <si>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</si>
  <si>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</si>
  <si>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</si>
  <si>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</si>
  <si>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</si>
  <si>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</si>
  <si>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</si>
  <si>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</si>
  <si>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</si>
  <si>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</si>
  <si>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</si>
  <si>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</si>
  <si>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</si>
  <si>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</si>
  <si>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</si>
  <si>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</si>
  <si>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</si>
  <si>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</si>
  <si>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</si>
  <si>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</si>
  <si>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</si>
  <si>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</si>
  <si>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</si>
  <si>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</si>
  <si>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</si>
  <si>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</si>
  <si>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</si>
  <si>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</si>
  <si>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</si>
  <si>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</si>
  <si>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</si>
  <si>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</si>
  <si>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</si>
  <si>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</si>
  <si>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</si>
  <si>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</si>
  <si>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</si>
  <si>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</si>
  <si>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</si>
  <si>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</si>
  <si>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</si>
  <si>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</si>
  <si>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</si>
  <si>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</si>
  <si>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</si>
  <si>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</si>
  <si>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</si>
  <si>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</si>
  <si>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</si>
  <si>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</si>
  <si>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</si>
  <si>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</si>
  <si>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</si>
  <si>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</si>
  <si>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</si>
  <si>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</si>
  <si>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</si>
  <si>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</si>
  <si>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</si>
  <si>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</si>
  <si>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</si>
  <si>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</si>
  <si>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</si>
  <si>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</si>
  <si>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</si>
  <si>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</si>
  <si>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</si>
  <si>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</si>
  <si>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</si>
  <si>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</si>
  <si>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</si>
  <si>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</si>
  <si>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</si>
  <si>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</si>
  <si>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</si>
  <si>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</si>
  <si>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</si>
  <si>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</si>
  <si>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</si>
  <si>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</si>
  <si>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</si>
  <si>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</si>
  <si>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</si>
  <si>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</si>
  <si>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</si>
  <si>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</si>
  <si>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</si>
  <si>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</si>
  <si>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</si>
  <si>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</si>
  <si>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</si>
  <si>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</si>
  <si>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</si>
  <si>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</si>
  <si>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</si>
  <si>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</si>
  <si>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</si>
  <si>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</si>
  <si>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</si>
  <si>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</si>
  <si>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</si>
  <si>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</si>
  <si>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</si>
  <si>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</si>
  <si>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</si>
  <si>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</si>
  <si>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</si>
  <si>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</si>
  <si>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</si>
  <si>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</si>
  <si>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</si>
  <si>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</si>
  <si>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</si>
  <si>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</si>
  <si>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</si>
  <si>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</si>
  <si>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</si>
  <si>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</si>
  <si>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</si>
  <si>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</si>
  <si>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</si>
  <si>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</si>
  <si>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</si>
  <si>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</si>
  <si>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</si>
  <si>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</si>
  <si>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</si>
  <si>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</si>
  <si>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</si>
  <si>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</si>
  <si>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</si>
  <si>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</si>
  <si>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</si>
  <si>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</si>
  <si>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</si>
  <si>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</si>
  <si>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</si>
  <si>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</si>
  <si>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</si>
  <si>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</si>
  <si>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</si>
  <si>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</si>
  <si>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</si>
  <si>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</si>
  <si>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</si>
  <si>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</si>
  <si>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</si>
  <si>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</si>
  <si>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</si>
  <si>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</si>
  <si>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</si>
  <si>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</si>
  <si>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</si>
  <si>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</si>
  <si>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</si>
  <si>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</si>
  <si>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</si>
  <si>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</si>
  <si>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</si>
  <si>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</si>
  <si>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</si>
  <si>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</si>
  <si>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</si>
  <si>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</si>
  <si>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</si>
  <si>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</si>
  <si>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</si>
  <si>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</si>
  <si>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</si>
  <si>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</si>
  <si>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</si>
  <si>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</si>
  <si>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</si>
  <si>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</si>
  <si>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</si>
  <si>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</si>
  <si>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</si>
  <si>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</si>
  <si>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</si>
  <si>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</si>
  <si>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</si>
  <si>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</si>
  <si>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</si>
  <si>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</si>
  <si>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</si>
  <si>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</si>
  <si>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</si>
  <si>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</si>
  <si>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</si>
  <si>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</si>
  <si>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</si>
  <si>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</si>
  <si>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</si>
  <si>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</si>
  <si>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</si>
  <si>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</si>
  <si>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</si>
  <si>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</si>
  <si>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</si>
  <si>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</si>
  <si>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</si>
  <si>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</si>
  <si>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</si>
  <si>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</si>
  <si>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</si>
  <si>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</si>
  <si>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</si>
  <si>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</si>
  <si>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</si>
  <si>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</si>
  <si>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</si>
  <si>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</si>
  <si>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</si>
  <si>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</si>
  <si>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</si>
  <si>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</si>
  <si>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</si>
  <si>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</si>
  <si>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</si>
  <si>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</si>
  <si>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</si>
  <si>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</si>
  <si>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</si>
  <si>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</si>
  <si>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</si>
  <si>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</si>
  <si>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</si>
  <si>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</si>
  <si>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</si>
  <si>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</si>
  <si>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</si>
  <si>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</si>
  <si>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</si>
  <si>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</si>
  <si>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</si>
  <si>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</si>
  <si>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</si>
  <si>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</si>
  <si>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</si>
  <si>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</si>
  <si>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</si>
  <si>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</si>
  <si>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</si>
  <si>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</si>
  <si>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</si>
  <si>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</si>
  <si>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</si>
  <si>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</si>
  <si>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</si>
  <si>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</si>
  <si>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</si>
  <si>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</si>
  <si>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</si>
  <si>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</si>
  <si>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</si>
  <si>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</si>
  <si>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</si>
  <si>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</si>
  <si>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</si>
  <si>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</si>
  <si>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</si>
  <si>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</si>
  <si>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</si>
  <si>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</si>
  <si>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</si>
  <si>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</si>
  <si>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</si>
  <si>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</si>
  <si>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</si>
  <si>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</si>
  <si>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</si>
  <si>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</si>
  <si>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</si>
  <si>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</si>
  <si>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</si>
  <si>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</si>
  <si>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</si>
  <si>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</si>
  <si>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</si>
  <si>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</si>
  <si>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</si>
  <si>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</si>
  <si>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</si>
  <si>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</si>
  <si>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</si>
  <si>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</si>
  <si>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</si>
  <si>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</si>
  <si>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</si>
  <si>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</si>
  <si>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</si>
  <si>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</si>
  <si>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</si>
  <si>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</si>
  <si>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</si>
  <si>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</si>
  <si>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</si>
  <si>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</si>
  <si>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</si>
  <si>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</si>
  <si>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</si>
  <si>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</si>
  <si>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</si>
  <si>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</si>
  <si>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</si>
  <si>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</si>
  <si>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</si>
  <si>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</si>
  <si>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</si>
  <si>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</si>
  <si>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</si>
  <si>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</si>
  <si>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</si>
  <si>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</si>
  <si>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</si>
  <si>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</si>
  <si>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</si>
  <si>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</si>
  <si>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</si>
  <si>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</si>
  <si>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</si>
  <si>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</si>
  <si>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</si>
  <si>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</si>
  <si>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</si>
  <si>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</si>
  <si>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</si>
  <si>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</si>
  <si>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</si>
  <si>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</si>
  <si>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</si>
  <si>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</si>
  <si>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</si>
  <si>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</si>
  <si>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</si>
  <si>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</si>
  <si>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</si>
  <si>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</si>
  <si>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</si>
  <si>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</si>
  <si>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</si>
  <si>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</si>
  <si>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</si>
  <si>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</si>
  <si>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</si>
  <si>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</si>
  <si>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</si>
  <si>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</si>
  <si>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</si>
  <si>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</si>
  <si>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</si>
  <si>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</si>
  <si>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</si>
  <si>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</si>
  <si>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</si>
  <si>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</si>
  <si>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</si>
  <si>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</si>
  <si>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</si>
  <si>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</si>
  <si>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</si>
  <si>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</si>
  <si>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</si>
  <si>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</si>
  <si>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</si>
  <si>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</si>
  <si>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</si>
  <si>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</si>
  <si>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</si>
  <si>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</si>
  <si>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</si>
  <si>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</si>
  <si>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</si>
  <si>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</si>
  <si>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</si>
  <si>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</si>
  <si>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</si>
  <si>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</si>
  <si>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</si>
  <si>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</si>
  <si>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</si>
  <si>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</si>
  <si>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</si>
  <si>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</si>
  <si>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</si>
  <si>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</si>
  <si>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</si>
  <si>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</si>
  <si>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</si>
  <si>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</si>
  <si>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</si>
  <si>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</si>
  <si>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</si>
  <si>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</si>
  <si>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</si>
  <si>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</si>
  <si>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</si>
  <si>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</si>
  <si>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</si>
  <si>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</si>
  <si>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</si>
  <si>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</si>
  <si>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</si>
  <si>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</si>
  <si>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</si>
  <si>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</si>
  <si>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</si>
  <si>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</si>
  <si>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</si>
  <si>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</si>
  <si>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</si>
  <si>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</si>
  <si>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</si>
  <si>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</si>
  <si>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</si>
  <si>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</si>
  <si>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</si>
  <si>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</si>
  <si>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</si>
  <si>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</si>
  <si>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</si>
  <si>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</si>
  <si>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</si>
  <si>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</si>
  <si>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</si>
  <si>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</si>
  <si>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</si>
  <si>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</si>
  <si>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</si>
  <si>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</si>
  <si>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</si>
  <si>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</si>
  <si>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</si>
  <si>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</si>
  <si>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</si>
  <si>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</si>
  <si>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</si>
  <si>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</si>
  <si>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</si>
  <si>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</si>
  <si>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</si>
  <si>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</si>
  <si>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</si>
  <si>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</si>
  <si>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</si>
  <si>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</si>
  <si>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</si>
  <si>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</si>
  <si>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</si>
  <si>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</si>
  <si>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</si>
  <si>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</si>
  <si>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</si>
  <si>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</si>
  <si>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</si>
  <si>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</si>
  <si>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</si>
  <si>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</si>
  <si>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</si>
  <si>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</si>
  <si>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</si>
  <si>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</si>
  <si>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</si>
  <si>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</si>
  <si>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</si>
  <si>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</si>
  <si>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</si>
  <si>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</si>
  <si>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</si>
  <si>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</si>
  <si>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</si>
  <si>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</si>
  <si>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</si>
  <si>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</si>
  <si>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</si>
  <si>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</si>
  <si>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</si>
  <si>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</si>
  <si>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</si>
  <si>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</si>
  <si>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</si>
  <si>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</si>
  <si>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</si>
  <si>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</si>
  <si>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</si>
  <si>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</si>
  <si>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</si>
  <si>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</si>
  <si>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</si>
  <si>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</si>
  <si>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</si>
  <si>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</si>
  <si>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</si>
  <si>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</si>
  <si>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</si>
  <si>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</si>
  <si>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</si>
  <si>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</si>
  <si>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</si>
  <si>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</si>
  <si>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</si>
  <si>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</si>
  <si>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</si>
  <si>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</si>
  <si>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</si>
  <si>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</si>
  <si>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</si>
  <si>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</si>
  <si>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</si>
  <si>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</si>
  <si>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</si>
  <si>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</si>
  <si>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</si>
  <si>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</si>
  <si>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</si>
  <si>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</si>
  <si>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</si>
  <si>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</si>
  <si>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</si>
  <si>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</si>
  <si>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</si>
  <si>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</si>
  <si>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</si>
  <si>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</si>
  <si>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</si>
  <si>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</si>
  <si>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</si>
  <si>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</si>
  <si>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</si>
  <si>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</si>
  <si>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</si>
  <si>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</si>
  <si>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</si>
  <si>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</si>
  <si>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</si>
  <si>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</si>
  <si>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</si>
  <si>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</si>
  <si>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</si>
  <si>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</si>
  <si>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</si>
  <si>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</si>
  <si>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</si>
  <si>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</si>
  <si>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</si>
  <si>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</si>
  <si>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</si>
  <si>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</si>
  <si>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</si>
  <si>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</si>
  <si>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</si>
  <si>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</si>
  <si>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</si>
  <si>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</si>
  <si>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</si>
  <si>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</si>
  <si>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</si>
  <si>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</si>
  <si>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</si>
  <si>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</si>
  <si>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</si>
  <si>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</si>
  <si>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</si>
  <si>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</si>
  <si>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</si>
  <si>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</si>
  <si>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</si>
  <si>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</si>
  <si>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</si>
  <si>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</si>
  <si>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</si>
  <si>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</si>
  <si>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</si>
  <si>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</si>
  <si>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</si>
  <si>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</si>
  <si>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</si>
  <si>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</si>
  <si>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</si>
  <si>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</si>
  <si>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</si>
  <si>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</si>
  <si>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</si>
  <si>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</si>
  <si>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</si>
  <si>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</si>
  <si>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</si>
  <si>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</si>
  <si>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</si>
  <si>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</si>
  <si>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</si>
  <si>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</si>
  <si>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</si>
  <si>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</si>
  <si>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</si>
  <si>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</si>
  <si>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</si>
  <si>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</si>
  <si>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</si>
  <si>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</si>
  <si>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</si>
  <si>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</si>
  <si>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</si>
  <si>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</si>
  <si>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</si>
  <si>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</si>
  <si>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</si>
  <si>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</si>
  <si>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</si>
  <si>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</si>
  <si>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</si>
  <si>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</si>
  <si>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</si>
  <si>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</si>
  <si>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</si>
  <si>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</si>
  <si>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</si>
  <si>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</si>
  <si>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</si>
  <si>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</si>
  <si>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</si>
  <si>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</si>
  <si>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</si>
  <si>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</si>
  <si>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</si>
  <si>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</si>
  <si>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</si>
  <si>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</si>
  <si>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</si>
  <si>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</si>
  <si>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</si>
  <si>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</si>
  <si>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</si>
  <si>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</si>
  <si>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</si>
  <si>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</si>
  <si>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</si>
  <si>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</si>
  <si>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</si>
  <si>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</si>
  <si>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</si>
  <si>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</si>
  <si>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</si>
  <si>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</si>
  <si>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</si>
  <si>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</si>
  <si>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</si>
  <si>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</si>
  <si>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</si>
  <si>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</si>
  <si>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</si>
  <si>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</si>
  <si>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</si>
  <si>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</si>
  <si>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</si>
  <si>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</si>
  <si>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</si>
  <si>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</si>
  <si>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</si>
  <si>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</si>
  <si>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</si>
  <si>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</si>
  <si>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</si>
  <si>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</si>
  <si>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</si>
  <si>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</si>
  <si>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</si>
  <si>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</si>
  <si>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</si>
  <si>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</si>
  <si>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</si>
  <si>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</si>
  <si>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</si>
  <si>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</si>
  <si>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</si>
  <si>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</si>
  <si>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</si>
  <si>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</si>
  <si>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</si>
  <si>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</si>
  <si>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</si>
  <si>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</si>
  <si>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</si>
  <si>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</si>
  <si>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</si>
  <si>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</si>
  <si>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</si>
  <si>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</si>
  <si>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</si>
  <si>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</si>
  <si>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</si>
  <si>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</si>
  <si>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</si>
  <si>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</si>
  <si>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</si>
  <si>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</si>
  <si>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</si>
  <si>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</si>
  <si>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</si>
  <si>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</si>
  <si>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</si>
  <si>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</si>
  <si>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</si>
  <si>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</si>
  <si>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</si>
  <si>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</si>
  <si>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</si>
  <si>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</si>
  <si>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</si>
  <si>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</si>
  <si>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</si>
  <si>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</si>
  <si>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</si>
  <si>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</si>
  <si>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</si>
  <si>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</si>
  <si>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</si>
  <si>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</si>
  <si>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</si>
  <si>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</si>
  <si>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</si>
  <si>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</si>
  <si>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</si>
  <si>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</si>
  <si>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</si>
  <si>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</si>
  <si>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</si>
  <si>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</si>
  <si>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</si>
  <si>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</si>
  <si>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</si>
  <si>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</si>
  <si>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</si>
  <si>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</si>
  <si>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</si>
  <si>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</si>
  <si>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</si>
  <si>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</si>
  <si>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</si>
  <si>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</si>
  <si>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</si>
  <si>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</si>
  <si>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</si>
  <si>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</si>
  <si>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</si>
  <si>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</si>
  <si>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</si>
  <si>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</si>
  <si>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</si>
  <si>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</si>
  <si>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</si>
  <si>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</si>
  <si>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</si>
  <si>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</si>
  <si>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</si>
  <si>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</si>
  <si>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</si>
  <si>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</si>
  <si>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</si>
  <si>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</si>
  <si>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</si>
  <si>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</si>
  <si>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</si>
  <si>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</si>
  <si>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</si>
  <si>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</si>
  <si>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</si>
  <si>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</si>
  <si>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</si>
  <si>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</si>
  <si>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</si>
  <si>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</si>
  <si>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</si>
  <si>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</si>
  <si>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</si>
  <si>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</si>
  <si>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</si>
  <si>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</si>
  <si>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</si>
  <si>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</si>
  <si>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</si>
  <si>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</si>
  <si>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</si>
  <si>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</si>
  <si>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</si>
  <si>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</si>
  <si>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</si>
  <si>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</si>
  <si>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</si>
  <si>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</si>
  <si>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</si>
  <si>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</si>
  <si>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</si>
  <si>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</si>
  <si>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</si>
  <si>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</si>
  <si>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</si>
  <si>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</si>
  <si>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</si>
  <si>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</si>
  <si>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</si>
  <si>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</si>
  <si>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</si>
  <si>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</si>
  <si>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</si>
  <si>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</si>
  <si>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</si>
  <si>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</si>
  <si>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</si>
  <si>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</si>
  <si>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</si>
  <si>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</si>
  <si>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</si>
  <si>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</si>
  <si>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</si>
  <si>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</si>
  <si>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</si>
  <si>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</si>
  <si>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</si>
  <si>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</si>
  <si>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</si>
  <si>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</si>
  <si>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</si>
  <si>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</si>
  <si>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</si>
  <si>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</si>
  <si>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</si>
  <si>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</si>
  <si>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</si>
  <si>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</si>
  <si>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</si>
  <si>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</si>
  <si>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</si>
  <si>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</si>
  <si>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</si>
  <si>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</si>
  <si>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</si>
  <si>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</si>
  <si>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</si>
  <si>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</si>
  <si>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</si>
  <si>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</si>
  <si>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</si>
  <si>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</si>
  <si>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</si>
  <si>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</si>
  <si>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</si>
  <si>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</si>
  <si>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</si>
  <si>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</si>
  <si>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</si>
  <si>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</si>
  <si>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</si>
  <si>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</si>
  <si>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</si>
  <si>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</si>
  <si>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</si>
  <si>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</si>
  <si>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</si>
  <si>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</si>
  <si>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</si>
  <si>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</si>
  <si>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</si>
  <si>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</si>
  <si>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</si>
  <si>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</si>
  <si>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</si>
  <si>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</si>
  <si>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</si>
  <si>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</si>
  <si>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</si>
  <si>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</si>
  <si>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</si>
  <si>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</si>
  <si>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</si>
  <si>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</si>
  <si>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</si>
  <si>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</si>
  <si>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</si>
  <si>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</si>
  <si>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</si>
  <si>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</si>
  <si>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</si>
  <si>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</si>
  <si>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</si>
  <si>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</si>
  <si>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</si>
  <si>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</si>
  <si>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</si>
  <si>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</si>
  <si>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</si>
  <si>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</si>
  <si>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</si>
  <si>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</si>
  <si>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</si>
  <si>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</si>
  <si>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</si>
  <si>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</si>
  <si>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</si>
  <si>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</si>
  <si>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</si>
  <si>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</si>
  <si>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</si>
  <si>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</si>
  <si>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</si>
  <si>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</si>
  <si>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</si>
  <si>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</si>
  <si>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</si>
  <si>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</si>
  <si>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</si>
  <si>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</si>
  <si>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</si>
  <si>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</si>
  <si>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</si>
  <si>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</si>
  <si>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</si>
  <si>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</si>
  <si>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</si>
  <si>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</si>
  <si>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</si>
  <si>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</si>
  <si>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</si>
  <si>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</si>
  <si>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</si>
  <si>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</si>
  <si>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</si>
  <si>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</si>
  <si>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</si>
  <si>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</si>
  <si>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</si>
  <si>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</si>
  <si>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</si>
  <si>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</si>
  <si>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</si>
  <si>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</si>
  <si>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</si>
  <si>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</si>
  <si>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</si>
  <si>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</si>
  <si>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</si>
  <si>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</si>
  <si>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</si>
  <si>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</si>
  <si>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</si>
  <si>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</si>
  <si>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</si>
  <si>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</si>
  <si>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</si>
  <si>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</si>
  <si>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</si>
  <si>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</si>
  <si>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</si>
  <si>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</si>
  <si>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</si>
  <si>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</si>
  <si>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</si>
  <si>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</si>
  <si>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</si>
  <si>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</si>
  <si>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</si>
  <si>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</si>
  <si>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</si>
  <si>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</si>
  <si>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</si>
  <si>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</si>
  <si>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</si>
  <si>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</si>
  <si>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</si>
  <si>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</si>
  <si>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</si>
  <si>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</si>
  <si>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</si>
  <si>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</si>
  <si>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</si>
  <si>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</si>
  <si>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</si>
  <si>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</si>
  <si>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</si>
  <si>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</si>
  <si>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</si>
  <si>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</si>
  <si>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</si>
  <si>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</si>
  <si>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</si>
  <si>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</si>
  <si>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</si>
  <si>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</si>
  <si>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</si>
  <si>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</si>
  <si>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</si>
  <si>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</si>
  <si>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</si>
  <si>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</si>
  <si>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</si>
  <si>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</si>
  <si>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</si>
  <si>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</si>
  <si>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</si>
  <si>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</si>
  <si>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</si>
  <si>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</si>
  <si>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</si>
  <si>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</si>
  <si>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</si>
  <si>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</si>
  <si>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</si>
  <si>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</si>
  <si>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</si>
  <si>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</si>
  <si>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</si>
  <si>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</si>
  <si>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</si>
  <si>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</si>
  <si>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</si>
  <si>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</si>
  <si>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</si>
  <si>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</si>
  <si>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</si>
  <si>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</si>
  <si>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</si>
  <si>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</si>
  <si>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</si>
  <si>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</si>
  <si>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</si>
  <si>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</si>
  <si>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</si>
  <si>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</si>
  <si>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</si>
  <si>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</si>
  <si>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</si>
  <si>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</si>
  <si>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</si>
  <si>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</si>
  <si>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</si>
  <si>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</si>
  <si>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</si>
  <si>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</si>
  <si>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</si>
  <si>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</si>
  <si>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</si>
  <si>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</si>
  <si>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</si>
  <si>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</si>
  <si>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</si>
  <si>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</si>
  <si>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</si>
  <si>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</si>
  <si>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</si>
  <si>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</si>
  <si>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</si>
  <si>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</si>
  <si>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</si>
  <si>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</si>
  <si>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</si>
  <si>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</si>
  <si>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</si>
  <si>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</si>
  <si>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</si>
  <si>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</si>
  <si>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</si>
  <si>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</si>
  <si>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</si>
  <si>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</si>
  <si>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</si>
  <si>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</si>
  <si>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</si>
  <si>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</si>
  <si>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</si>
  <si>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</si>
  <si>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</si>
  <si>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</si>
  <si>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</si>
  <si>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</si>
  <si>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</si>
  <si>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</si>
  <si>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</si>
  <si>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</si>
  <si>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</si>
  <si>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</si>
  <si>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</si>
  <si>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</si>
  <si>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</si>
  <si>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</si>
  <si>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</si>
  <si>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</si>
  <si>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</si>
  <si>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</si>
  <si>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</si>
  <si>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</si>
  <si>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</si>
  <si>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</si>
  <si>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</si>
  <si>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</si>
  <si>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</si>
  <si>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</si>
  <si>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</si>
  <si>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</si>
  <si>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</si>
  <si>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</si>
  <si>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</si>
  <si>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</si>
  <si>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</si>
  <si>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</si>
  <si>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</si>
  <si>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</si>
  <si>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</si>
  <si>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</si>
  <si>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</si>
  <si>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</si>
  <si>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</si>
  <si>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</si>
  <si>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</si>
  <si>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</si>
  <si>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</si>
  <si>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</si>
  <si>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</si>
  <si>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</si>
  <si>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</si>
  <si>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</si>
  <si>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</si>
  <si>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</si>
  <si>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</si>
  <si>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</si>
  <si>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</si>
  <si>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</si>
  <si>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</si>
  <si>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</si>
  <si>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</si>
  <si>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</si>
  <si>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</si>
  <si>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</si>
  <si>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</si>
  <si>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</si>
  <si>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</si>
  <si>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</si>
  <si>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</si>
  <si>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</si>
  <si>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</si>
  <si>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</si>
  <si>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</si>
  <si>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</si>
  <si>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</si>
  <si>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</si>
  <si>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</si>
  <si>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</si>
  <si>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</si>
  <si>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</si>
  <si>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</si>
  <si>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</si>
  <si>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</si>
  <si>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</si>
  <si>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</si>
  <si>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</si>
  <si>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</si>
  <si>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</si>
  <si>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</si>
  <si>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</si>
  <si>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</si>
  <si>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</si>
  <si>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</si>
  <si>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</si>
  <si>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</si>
  <si>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</si>
  <si>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</si>
  <si>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</si>
  <si>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</si>
  <si>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</si>
  <si>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</si>
  <si>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</si>
  <si>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</si>
  <si>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</si>
  <si>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</si>
  <si>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</si>
  <si>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</si>
  <si>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</si>
  <si>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</si>
  <si>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</si>
  <si>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</si>
  <si>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</si>
  <si>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</si>
  <si>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</si>
  <si>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</si>
  <si>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</si>
  <si>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</si>
  <si>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</si>
  <si>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</si>
  <si>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</si>
  <si>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</si>
  <si>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</si>
  <si>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</si>
  <si>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</si>
  <si>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</si>
  <si>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</si>
  <si>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</si>
  <si>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</si>
  <si>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</si>
  <si>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</si>
  <si>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</si>
  <si>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</si>
  <si>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</si>
  <si>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</si>
  <si>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</si>
  <si>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</si>
  <si>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</si>
  <si>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</si>
  <si>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</si>
  <si>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</si>
  <si>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</si>
  <si>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</si>
  <si>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</si>
  <si>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</si>
  <si>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</si>
  <si>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</si>
  <si>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</si>
  <si>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</si>
  <si>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</si>
  <si>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</si>
  <si>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</si>
  <si>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</si>
  <si>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</si>
  <si>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</si>
  <si>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</si>
  <si>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</si>
  <si>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</si>
  <si>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</si>
  <si>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</si>
  <si>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</si>
  <si>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</si>
  <si>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</si>
  <si>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</si>
  <si>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</si>
  <si>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</si>
  <si>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</si>
  <si>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</si>
  <si>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</si>
  <si>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</si>
  <si>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</si>
  <si>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</si>
  <si>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</si>
  <si>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</si>
  <si>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</si>
  <si>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</si>
  <si>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</si>
  <si>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</si>
  <si>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</si>
  <si>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</si>
  <si>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</si>
  <si>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</si>
  <si>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</si>
  <si>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</si>
  <si>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</si>
  <si>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</si>
  <si>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</si>
  <si>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</si>
  <si>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</si>
  <si>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</si>
  <si>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</si>
  <si>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</si>
  <si>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</si>
  <si>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</si>
  <si>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</si>
  <si>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</si>
  <si>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</si>
  <si>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</si>
  <si>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</si>
  <si>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</si>
  <si>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</si>
  <si>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</si>
  <si>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</si>
  <si>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</si>
  <si>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</si>
  <si>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</si>
  <si>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</si>
  <si>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</si>
  <si>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</si>
  <si>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</si>
  <si>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</si>
  <si>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</si>
  <si>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</si>
  <si>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</si>
  <si>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</si>
  <si>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</si>
  <si>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</si>
  <si>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</si>
  <si>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</si>
  <si>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</si>
  <si>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</si>
  <si>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</si>
  <si>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</si>
  <si>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</si>
  <si>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</si>
  <si>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</si>
  <si>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</si>
  <si>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</si>
  <si>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</si>
  <si>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</si>
  <si>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</si>
  <si>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</si>
  <si>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</si>
  <si>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</si>
  <si>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</si>
  <si>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</si>
  <si>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</si>
  <si>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</si>
  <si>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</si>
  <si>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</si>
  <si>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</si>
  <si>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</si>
  <si>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</si>
  <si>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</si>
  <si>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</si>
  <si>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</si>
  <si>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</si>
  <si>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</si>
  <si>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</si>
  <si>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</si>
  <si>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</si>
  <si>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</si>
  <si>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</si>
  <si>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</si>
  <si>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</si>
  <si>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</si>
  <si>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</si>
  <si>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</si>
  <si>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</si>
  <si>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</si>
  <si>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</si>
  <si>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</si>
  <si>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</si>
  <si>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</si>
  <si>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</si>
  <si>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</si>
  <si>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</si>
  <si>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</si>
  <si>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</si>
  <si>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</si>
  <si>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</si>
  <si>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</si>
  <si>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</si>
  <si>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</si>
  <si>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</si>
  <si>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</si>
  <si>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</si>
  <si>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</si>
  <si>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</si>
  <si>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</si>
  <si>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</si>
  <si>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</si>
  <si>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</si>
  <si>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</si>
  <si>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</si>
  <si>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</si>
  <si>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</si>
  <si>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</si>
  <si>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</si>
  <si>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</si>
  <si>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</si>
  <si>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</si>
  <si>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</si>
  <si>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</si>
  <si>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</si>
  <si>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</si>
  <si>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</si>
  <si>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</si>
  <si>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</si>
  <si>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</si>
  <si>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</si>
  <si>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</si>
  <si>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</si>
  <si>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</si>
  <si>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</si>
  <si>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</si>
  <si>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</si>
  <si>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</si>
  <si>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</si>
  <si>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</si>
  <si>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</si>
  <si>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</si>
  <si>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</si>
  <si>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</si>
  <si>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</si>
  <si>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</si>
  <si>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</si>
  <si>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</si>
  <si>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</si>
  <si>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</si>
  <si>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</si>
  <si>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</si>
  <si>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</si>
  <si>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</si>
  <si>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</si>
  <si>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</si>
  <si>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</si>
  <si>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</si>
  <si>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</si>
  <si>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</si>
  <si>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</si>
  <si>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</si>
  <si>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</si>
  <si>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</si>
  <si>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</si>
  <si>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</si>
  <si>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</si>
  <si>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</si>
  <si>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</si>
  <si>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</si>
  <si>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</si>
  <si>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</si>
  <si>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</si>
  <si>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</si>
  <si>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</si>
  <si>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</si>
  <si>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</si>
  <si>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</si>
  <si>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</si>
  <si>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</si>
  <si>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</si>
  <si>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</si>
  <si>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</si>
  <si>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</si>
  <si>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</si>
  <si>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</si>
  <si>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</si>
  <si>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</si>
  <si>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</si>
  <si>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</si>
  <si>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</si>
  <si>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</si>
  <si>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</si>
  <si>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</si>
  <si>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</si>
  <si>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</si>
  <si>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</si>
  <si>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</si>
  <si>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</si>
  <si>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</si>
  <si>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</si>
  <si>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</si>
  <si>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</si>
  <si>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</si>
  <si>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</si>
  <si>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</si>
  <si>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</si>
  <si>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</si>
  <si>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</si>
  <si>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</si>
  <si>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</si>
  <si>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</si>
  <si>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</si>
  <si>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</si>
  <si>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</si>
  <si>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</si>
  <si>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</si>
  <si>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</si>
  <si>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</si>
  <si>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</si>
  <si>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</si>
  <si>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</si>
  <si>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</si>
  <si>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</si>
  <si>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</si>
  <si>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</si>
  <si>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</si>
  <si>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</si>
  <si>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</si>
  <si>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</si>
  <si>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</si>
  <si>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</si>
  <si>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</si>
  <si>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</si>
  <si>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</si>
  <si>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</si>
  <si>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</si>
  <si>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</si>
  <si>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</si>
  <si>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</si>
  <si>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</si>
  <si>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</si>
  <si>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</si>
  <si>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</si>
  <si>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</si>
  <si>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</si>
  <si>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</si>
  <si>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</si>
  <si>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</si>
  <si>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</si>
  <si>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</si>
  <si>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</si>
  <si>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</si>
  <si>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</si>
  <si>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</si>
  <si>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</si>
  <si>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</si>
  <si>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</si>
  <si>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</si>
  <si>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</si>
  <si>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</si>
  <si>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</si>
  <si>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</si>
  <si>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</si>
  <si>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</si>
  <si>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</si>
  <si>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</si>
  <si>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</si>
  <si>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</si>
  <si>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</si>
  <si>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</si>
  <si>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</si>
  <si>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</si>
  <si>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</si>
  <si>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</si>
  <si>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</si>
  <si>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</si>
  <si>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</si>
  <si>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</si>
  <si>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</si>
  <si>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</si>
  <si>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</si>
  <si>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</si>
  <si>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</si>
  <si>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</si>
  <si>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</si>
  <si>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</si>
  <si>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</si>
  <si>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</si>
  <si>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</si>
  <si>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</si>
  <si>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</si>
  <si>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</si>
  <si>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</si>
  <si>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</si>
  <si>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</si>
  <si>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</si>
  <si>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</si>
  <si>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</si>
  <si>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</si>
  <si>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</si>
  <si>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</si>
  <si>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</si>
  <si>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</si>
  <si>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</si>
  <si>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</si>
  <si>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</si>
  <si>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</si>
  <si>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</si>
  <si>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</si>
  <si>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</si>
  <si>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</si>
  <si>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</si>
  <si>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</si>
  <si>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</si>
  <si>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</si>
  <si>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</si>
  <si>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</si>
  <si>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</si>
  <si>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</si>
  <si>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</si>
  <si>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</si>
  <si>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</si>
  <si>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</si>
  <si>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</si>
  <si>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</si>
  <si>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</si>
  <si>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</si>
  <si>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</si>
  <si>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</si>
  <si>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</si>
  <si>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</si>
  <si>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</si>
  <si>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</si>
  <si>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</si>
  <si>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</si>
  <si>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</si>
  <si>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</si>
  <si>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</si>
  <si>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</si>
  <si>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</si>
  <si>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</si>
  <si>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</si>
  <si>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</si>
  <si>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</si>
  <si>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</si>
  <si>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</si>
  <si>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</si>
  <si>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</si>
  <si>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</si>
  <si>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</si>
  <si>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</si>
  <si>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</si>
  <si>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</si>
  <si>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</si>
  <si>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</si>
  <si>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</si>
  <si>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</si>
  <si>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</si>
  <si>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</si>
  <si>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</si>
  <si>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</si>
  <si>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</si>
  <si>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</si>
  <si>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</si>
  <si>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</si>
  <si>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</si>
  <si>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</si>
  <si>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</si>
  <si>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</si>
  <si>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</si>
  <si>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</si>
  <si>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</si>
  <si>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</si>
  <si>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</si>
  <si>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</si>
  <si>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</si>
  <si>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</si>
  <si>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</si>
  <si>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</si>
  <si>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</si>
  <si>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</si>
  <si>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</si>
  <si>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</si>
  <si>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</si>
  <si>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</si>
  <si>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</si>
  <si>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</si>
  <si>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</si>
  <si>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</si>
  <si>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</si>
  <si>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</si>
  <si>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</si>
  <si>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</si>
  <si>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</si>
  <si>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</si>
  <si>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</si>
  <si>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</si>
  <si>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</si>
  <si>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</si>
  <si>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</si>
  <si>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</si>
  <si>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</si>
  <si>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</si>
  <si>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</si>
  <si>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</si>
  <si>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</si>
  <si>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</si>
  <si>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</si>
  <si>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</si>
  <si>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</si>
  <si>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</si>
  <si>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</si>
  <si>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</si>
  <si>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</si>
  <si>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</si>
  <si>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</si>
  <si>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</si>
  <si>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</si>
  <si>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</si>
  <si>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</si>
  <si>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</si>
  <si>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</si>
  <si>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</si>
  <si>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</si>
  <si>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</si>
  <si>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</si>
  <si>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</si>
  <si>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</si>
  <si>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</si>
  <si>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</si>
  <si>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</si>
  <si>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</si>
  <si>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</si>
  <si>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</si>
  <si>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</si>
  <si>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</si>
  <si>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</si>
  <si>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</si>
  <si>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</si>
  <si>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</si>
  <si>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</si>
  <si>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</si>
  <si>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</si>
  <si>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</si>
  <si>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</si>
  <si>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</si>
  <si>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</si>
  <si>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</si>
  <si>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</si>
  <si>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</si>
  <si>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</si>
  <si>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</si>
  <si>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</si>
  <si>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</si>
  <si>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</si>
  <si>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</si>
  <si>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</si>
  <si>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</si>
  <si>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</si>
  <si>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</si>
  <si>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</si>
  <si>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</si>
  <si>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</si>
  <si>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</si>
  <si>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</si>
  <si>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</si>
  <si>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</si>
  <si>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</si>
  <si>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</si>
  <si>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</si>
  <si>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</si>
  <si>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</si>
  <si>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</si>
  <si>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</si>
  <si>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</si>
  <si>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</si>
  <si>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</si>
  <si>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</si>
  <si>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</si>
  <si>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</si>
  <si>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</si>
  <si>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</si>
  <si>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</si>
  <si>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</si>
  <si>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</si>
  <si>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</si>
  <si>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</si>
  <si>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</si>
  <si>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</si>
  <si>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</si>
  <si>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</si>
  <si>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</si>
  <si>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</si>
  <si>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</si>
  <si>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</si>
  <si>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</si>
  <si>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</si>
  <si>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</si>
  <si>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</si>
  <si>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</si>
  <si>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</si>
  <si>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</si>
  <si>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</si>
  <si>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</si>
  <si>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</si>
  <si>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</si>
  <si>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</si>
  <si>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</si>
  <si>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</si>
  <si>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</si>
  <si>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</si>
  <si>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</si>
  <si>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</si>
  <si>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</si>
  <si>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</si>
  <si>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</si>
  <si>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</si>
  <si>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</si>
  <si>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</si>
  <si>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</si>
  <si>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</si>
  <si>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</si>
  <si>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</si>
  <si>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</si>
  <si>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</si>
  <si>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</si>
  <si>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</si>
  <si>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</si>
  <si>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</si>
  <si>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</si>
  <si>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</si>
  <si>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</si>
  <si>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</si>
  <si>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</si>
  <si>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</si>
  <si>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</si>
  <si>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</si>
  <si>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</si>
  <si>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</si>
  <si>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</si>
  <si>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</si>
  <si>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</si>
  <si>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</si>
  <si>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</si>
  <si>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</si>
  <si>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</si>
  <si>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</si>
  <si>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</si>
  <si>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</si>
  <si>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</si>
  <si>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</si>
  <si>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</si>
  <si>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</si>
  <si>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</si>
  <si>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</si>
  <si>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</si>
  <si>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</si>
  <si>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</si>
  <si>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</si>
  <si>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</si>
  <si>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</si>
  <si>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</si>
  <si>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</si>
  <si>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</si>
  <si>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</si>
  <si>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</si>
  <si>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</si>
  <si>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</si>
  <si>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</si>
  <si>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</si>
  <si>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</si>
  <si>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</si>
  <si>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</si>
  <si>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</si>
  <si>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</si>
  <si>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</si>
  <si>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</si>
  <si>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</si>
  <si>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</si>
  <si>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</si>
  <si>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</si>
  <si>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</si>
  <si>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</si>
  <si>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</si>
  <si>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</si>
  <si>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</si>
  <si>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</si>
  <si>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</si>
  <si>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</si>
  <si>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</si>
  <si>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</si>
  <si>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</si>
  <si>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</si>
  <si>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</si>
  <si>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</si>
  <si>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</si>
  <si>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</si>
  <si>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</si>
  <si>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</si>
  <si>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</si>
  <si>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</si>
  <si>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</si>
  <si>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</si>
  <si>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</si>
  <si>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</si>
  <si>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</si>
  <si>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</si>
  <si>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</si>
  <si>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</si>
  <si>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</si>
  <si>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</si>
  <si>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</si>
  <si>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</si>
  <si>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</si>
  <si>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</si>
  <si>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</si>
  <si>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</si>
  <si>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</si>
  <si>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</si>
  <si>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</si>
  <si>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</si>
  <si>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</si>
  <si>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</si>
  <si>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</si>
  <si>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</si>
  <si>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</si>
  <si>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</si>
  <si>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</si>
  <si>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</si>
  <si>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</si>
  <si>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</si>
  <si>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</si>
  <si>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</si>
  <si>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</si>
  <si>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</si>
  <si>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</si>
  <si>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</si>
  <si>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</si>
  <si>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</si>
  <si>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</si>
  <si>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</si>
  <si>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</si>
  <si>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</si>
  <si>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</si>
  <si>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</si>
  <si>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</si>
  <si>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</si>
  <si>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</si>
  <si>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</si>
  <si>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</si>
  <si>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</si>
  <si>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</si>
  <si>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</si>
  <si>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</si>
  <si>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</si>
  <si>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</si>
  <si>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</si>
  <si>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</si>
  <si>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</si>
  <si>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</si>
  <si>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</si>
  <si>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</si>
  <si>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</si>
  <si>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</si>
  <si>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</si>
  <si>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</si>
  <si>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</si>
  <si>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</si>
  <si>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</si>
  <si>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</si>
  <si>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</si>
  <si>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</si>
  <si>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</si>
  <si>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</si>
  <si>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</si>
  <si>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</si>
  <si>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</si>
  <si>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</si>
  <si>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</si>
  <si>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</si>
  <si>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</si>
  <si>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</si>
  <si>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</si>
  <si>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</si>
  <si>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</si>
  <si>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</si>
  <si>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</si>
  <si>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</si>
  <si>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</si>
  <si>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</si>
  <si>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</si>
  <si>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</si>
  <si>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</si>
  <si>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</si>
  <si>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</si>
  <si>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</si>
  <si>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</si>
  <si>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</si>
  <si>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</si>
  <si>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</si>
  <si>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</si>
  <si>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</si>
  <si>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</si>
  <si>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</si>
  <si>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</si>
  <si>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</si>
  <si>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</si>
  <si>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</si>
  <si>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</si>
  <si>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</si>
  <si>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</si>
  <si>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</si>
  <si>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</si>
  <si>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</si>
  <si>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</si>
  <si>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</si>
  <si>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</si>
  <si>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</si>
  <si>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</si>
  <si>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</si>
  <si>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</si>
  <si>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</si>
  <si>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</si>
  <si>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</si>
  <si>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</si>
  <si>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</si>
  <si>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</si>
  <si>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</si>
  <si>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</si>
  <si>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</si>
  <si>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</si>
  <si>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</si>
  <si>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</si>
  <si>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</si>
  <si>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</si>
  <si>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</si>
  <si>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</si>
  <si>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</si>
  <si>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</si>
  <si>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</si>
  <si>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</si>
  <si>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</si>
  <si>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</si>
  <si>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</si>
  <si>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</si>
  <si>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</si>
  <si>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</si>
  <si>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</si>
  <si>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</si>
  <si>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</si>
  <si>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</si>
  <si>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</si>
  <si>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</si>
  <si>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</si>
  <si>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</si>
  <si>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</si>
  <si>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</si>
  <si>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</si>
  <si>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</si>
  <si>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</si>
  <si>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</si>
  <si>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</si>
  <si>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</si>
  <si>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</si>
  <si>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</si>
  <si>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</si>
  <si>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</si>
  <si>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</si>
  <si>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</si>
  <si>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</si>
  <si>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</si>
  <si>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</si>
  <si>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</si>
  <si>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</si>
  <si>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</si>
  <si>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</si>
  <si>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</si>
  <si>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</si>
  <si>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</si>
  <si>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</si>
  <si>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</si>
  <si>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</si>
  <si>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</si>
  <si>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</si>
  <si>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</si>
  <si>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</si>
  <si>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</si>
  <si>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</si>
  <si>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</si>
  <si>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</si>
  <si>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</si>
  <si>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</si>
  <si>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</si>
  <si>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</si>
  <si>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</si>
  <si>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</si>
  <si>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</si>
  <si>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</si>
  <si>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</si>
  <si>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</si>
  <si>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</si>
  <si>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</si>
  <si>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</si>
  <si>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</si>
  <si>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</si>
  <si>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</si>
  <si>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</si>
  <si>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</si>
  <si>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</si>
  <si>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</si>
  <si>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</si>
  <si>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</si>
  <si>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</si>
  <si>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</si>
  <si>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</si>
  <si>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</si>
  <si>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</si>
  <si>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</si>
  <si>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</si>
  <si>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</si>
  <si>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</si>
  <si>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</si>
  <si>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</si>
  <si>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</si>
  <si>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</si>
  <si>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</si>
  <si>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</si>
  <si>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</si>
  <si>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</si>
  <si>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</si>
  <si>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</si>
  <si>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</si>
  <si>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</si>
  <si>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</si>
  <si>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</si>
  <si>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</si>
  <si>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</si>
  <si>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</si>
  <si>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</si>
  <si>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</si>
  <si>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</si>
  <si>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</si>
  <si>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</si>
  <si>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</si>
  <si>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</si>
  <si>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</si>
  <si>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</si>
  <si>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</si>
  <si>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</si>
  <si>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</si>
  <si>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</si>
  <si>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</si>
  <si>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</si>
  <si>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</si>
  <si>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</si>
  <si>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</si>
  <si>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</si>
  <si>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</si>
  <si>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</si>
  <si>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</si>
  <si>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</si>
  <si>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</si>
  <si>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</si>
  <si>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</si>
  <si>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</si>
  <si>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</si>
  <si>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</si>
  <si>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</si>
  <si>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</si>
  <si>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</si>
  <si>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</si>
  <si>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</si>
  <si>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</si>
  <si>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</si>
  <si>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</si>
  <si>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</si>
  <si>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</si>
  <si>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</si>
  <si>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</si>
  <si>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</si>
  <si>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</si>
  <si>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</si>
  <si>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</si>
  <si>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</si>
  <si>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</si>
  <si>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</si>
  <si>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</si>
  <si>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</si>
  <si>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</si>
  <si>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</si>
  <si>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</si>
  <si>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</si>
  <si>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</si>
  <si>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</si>
  <si>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</si>
  <si>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</si>
  <si>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</si>
  <si>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</si>
  <si>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</si>
  <si>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</si>
  <si>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</si>
  <si>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</si>
  <si>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</si>
  <si>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</si>
  <si>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</si>
  <si>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</si>
  <si>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</si>
  <si>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</si>
  <si>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</si>
  <si>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</si>
  <si>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</si>
  <si>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</si>
  <si>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</si>
  <si>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</si>
  <si>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</si>
  <si>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</si>
  <si>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</si>
  <si>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</si>
  <si>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</si>
  <si>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</si>
  <si>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</si>
  <si>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</si>
  <si>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</si>
  <si>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</si>
  <si>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</si>
  <si>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</si>
  <si>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</si>
  <si>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</si>
  <si>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</si>
  <si>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</si>
  <si>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</si>
  <si>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</si>
  <si>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</si>
  <si>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</si>
  <si>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</si>
  <si>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</si>
  <si>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</si>
  <si>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</si>
  <si>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</si>
  <si>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</si>
  <si>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</si>
  <si>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</si>
  <si>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</si>
  <si>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</si>
  <si>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</si>
  <si>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</si>
  <si>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</si>
  <si>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</si>
  <si>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</si>
  <si>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</si>
  <si>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</si>
  <si>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</si>
  <si>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</si>
  <si>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</si>
  <si>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</si>
  <si>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</si>
  <si>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</si>
  <si>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</si>
  <si>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</si>
  <si>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</si>
  <si>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</si>
  <si>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</si>
  <si>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</si>
  <si>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</si>
  <si>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</si>
  <si>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</si>
  <si>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</si>
  <si>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</si>
  <si>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</si>
  <si>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</si>
  <si>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</si>
  <si>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</si>
  <si>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</si>
  <si>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</si>
  <si>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</si>
  <si>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</si>
  <si>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</si>
  <si>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</si>
  <si>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</si>
  <si>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</si>
  <si>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</si>
  <si>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</si>
  <si>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</si>
  <si>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</si>
  <si>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</si>
  <si>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</si>
  <si>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</si>
  <si>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</si>
  <si>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</si>
  <si>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</si>
  <si>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</si>
  <si>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</si>
  <si>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</si>
  <si>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</si>
  <si>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</si>
  <si>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</si>
  <si>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</si>
  <si>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</si>
  <si>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</si>
  <si>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</si>
  <si>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</si>
  <si>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</si>
  <si>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</si>
  <si>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</si>
  <si>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</si>
  <si>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</si>
  <si>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</si>
  <si>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</si>
  <si>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</si>
  <si>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</si>
  <si>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</si>
  <si>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</si>
  <si>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</si>
  <si>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</si>
  <si>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</si>
  <si>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</si>
  <si>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</si>
  <si>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</si>
  <si>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</si>
  <si>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</si>
  <si>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</si>
  <si>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</si>
  <si>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</si>
  <si>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</si>
  <si>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</si>
  <si>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</si>
  <si>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</si>
  <si>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</si>
  <si>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</si>
  <si>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</si>
  <si>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</si>
  <si>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</si>
  <si>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</si>
  <si>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</si>
  <si>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</si>
  <si>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</si>
  <si>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</si>
  <si>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</si>
  <si>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</si>
  <si>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</si>
  <si>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</si>
  <si>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</si>
  <si>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</si>
  <si>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</si>
  <si>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</si>
  <si>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</si>
  <si>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</si>
  <si>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</si>
  <si>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</si>
  <si>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</si>
  <si>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</si>
  <si>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</si>
  <si>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</si>
  <si>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</si>
  <si>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</si>
  <si>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</si>
  <si>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</si>
  <si>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</si>
  <si>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</si>
  <si>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</si>
  <si>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</si>
  <si>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</si>
  <si>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</si>
  <si>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</si>
  <si>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</si>
  <si>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</si>
  <si>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</si>
  <si>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</si>
  <si>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</si>
  <si>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</si>
  <si>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</si>
  <si>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</si>
  <si>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</si>
  <si>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</si>
  <si>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</si>
  <si>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</si>
  <si>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</si>
  <si>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</si>
  <si>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</si>
  <si>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</si>
  <si>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</si>
  <si>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</si>
  <si>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</si>
  <si>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</si>
  <si>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</si>
  <si>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</si>
  <si>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</si>
  <si>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</si>
  <si>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</si>
  <si>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</si>
  <si>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</si>
  <si>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</si>
  <si>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</si>
  <si>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</si>
  <si>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</si>
  <si>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</si>
  <si>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</si>
  <si>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</si>
  <si>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</si>
  <si>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</si>
  <si>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</si>
  <si>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</si>
  <si>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</si>
  <si>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</si>
  <si>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</si>
  <si>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</si>
  <si>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</si>
  <si>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</si>
  <si>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</si>
  <si>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</si>
  <si>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</si>
  <si>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</si>
  <si>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</si>
  <si>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</si>
  <si>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</si>
  <si>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</si>
  <si>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</si>
  <si>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</si>
  <si>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</si>
  <si>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</si>
  <si>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</si>
  <si>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</si>
  <si>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</si>
  <si>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</si>
  <si>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</si>
  <si>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</si>
  <si>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</si>
  <si>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</si>
  <si>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</si>
  <si>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</si>
  <si>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</si>
  <si>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</si>
  <si>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</si>
  <si>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</si>
  <si>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</si>
  <si>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</si>
  <si>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</si>
  <si>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</si>
  <si>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</si>
  <si>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</si>
  <si>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</si>
  <si>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</si>
  <si>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</si>
  <si>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</si>
  <si>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</si>
  <si>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</si>
  <si>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</si>
  <si>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</si>
  <si>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</si>
  <si>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</si>
  <si>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</si>
  <si>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</si>
  <si>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</si>
  <si>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</si>
  <si>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</si>
  <si>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</si>
  <si>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</si>
  <si>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</si>
  <si>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</si>
  <si>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</si>
  <si>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</si>
  <si>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</si>
  <si>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</si>
  <si>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</si>
  <si>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</si>
  <si>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</si>
  <si>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</si>
  <si>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</si>
  <si>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</si>
  <si>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</si>
  <si>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</si>
  <si>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</si>
  <si>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</si>
  <si>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</si>
  <si>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</si>
  <si>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</si>
  <si>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</si>
  <si>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</si>
  <si>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</si>
  <si>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</si>
  <si>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</si>
  <si>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</si>
  <si>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</si>
  <si>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</si>
  <si>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</si>
  <si>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</si>
  <si>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</si>
  <si>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</si>
  <si>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</si>
  <si>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</si>
  <si>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</si>
  <si>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</si>
  <si>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</si>
  <si>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</si>
  <si>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</si>
  <si>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</si>
  <si>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</si>
  <si>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</si>
  <si>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</si>
  <si>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</si>
  <si>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</si>
  <si>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</si>
  <si>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</si>
  <si>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</si>
  <si>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</si>
  <si>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</si>
  <si>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</si>
  <si>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</si>
  <si>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</si>
  <si>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</si>
  <si>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</si>
  <si>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</si>
  <si>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</si>
  <si>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</si>
  <si>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</si>
  <si>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</si>
  <si>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</si>
  <si>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</si>
  <si>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</si>
  <si>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</si>
  <si>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</si>
  <si>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</si>
  <si>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</si>
  <si>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</si>
  <si>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</si>
  <si>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</si>
  <si>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</si>
  <si>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</si>
  <si>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</si>
  <si>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</si>
  <si>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</si>
  <si>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</si>
  <si>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</si>
  <si>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</si>
  <si>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</si>
  <si>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</si>
  <si>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</si>
  <si>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</si>
  <si>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</si>
  <si>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</si>
  <si>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</si>
  <si>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</si>
  <si>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</si>
  <si>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</si>
  <si>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</si>
  <si>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</si>
  <si>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</si>
  <si>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</si>
  <si>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</si>
  <si>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</si>
  <si>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</si>
  <si>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</si>
  <si>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</si>
  <si>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</si>
  <si>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</si>
  <si>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</si>
  <si>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</si>
  <si>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</si>
  <si>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</si>
  <si>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</si>
  <si>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</si>
  <si>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</si>
  <si>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</si>
  <si>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</si>
  <si>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</si>
  <si>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</si>
  <si>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</si>
  <si>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</si>
  <si>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</si>
  <si>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</si>
  <si>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</si>
  <si>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</si>
  <si>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</si>
  <si>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</si>
  <si>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</si>
  <si>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</si>
  <si>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</si>
  <si>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</si>
  <si>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</si>
  <si>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</si>
  <si>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</si>
  <si>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</si>
  <si>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</si>
  <si>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</si>
  <si>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</si>
  <si>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</si>
  <si>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</si>
  <si>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</si>
  <si>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</si>
  <si>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</si>
  <si>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</si>
  <si>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</si>
  <si>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</si>
  <si>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</si>
  <si>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</si>
  <si>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</si>
  <si>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</si>
  <si>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</si>
  <si>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</si>
  <si>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</si>
  <si>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</si>
  <si>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</si>
  <si>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</si>
  <si>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</si>
  <si>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</si>
  <si>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</si>
  <si>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</si>
  <si>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</si>
  <si>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</si>
  <si>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</si>
  <si>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</si>
  <si>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</si>
  <si>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</si>
  <si>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</si>
  <si>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</si>
  <si>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</si>
  <si>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</si>
  <si>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</si>
  <si>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</si>
  <si>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</si>
  <si>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</si>
  <si>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</si>
  <si>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</si>
  <si>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</si>
  <si>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</si>
  <si>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</si>
  <si>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</si>
  <si>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</si>
  <si>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</si>
  <si>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</si>
  <si>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</si>
  <si>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</si>
  <si>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</si>
  <si>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</si>
  <si>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</si>
  <si>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</si>
  <si>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</si>
  <si>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</si>
  <si>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</si>
  <si>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</si>
  <si>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</si>
  <si>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</si>
  <si>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</si>
  <si>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</si>
  <si>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</si>
  <si>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</si>
  <si>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</si>
  <si>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</si>
  <si>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</si>
  <si>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</si>
  <si>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</si>
  <si>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</si>
  <si>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</si>
  <si>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</si>
  <si>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</si>
  <si>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</si>
  <si>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</si>
  <si>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</si>
  <si>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</si>
  <si>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</si>
  <si>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</si>
  <si>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</si>
  <si>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</si>
  <si>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</si>
  <si>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</si>
  <si>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</si>
  <si>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</si>
  <si>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</si>
  <si>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</si>
  <si>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</si>
  <si>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</si>
  <si>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</si>
  <si>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</si>
  <si>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</si>
  <si>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</si>
  <si>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</si>
  <si>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</si>
  <si>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</si>
  <si>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</si>
  <si>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</si>
  <si>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</si>
  <si>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</si>
  <si>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</si>
  <si>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</si>
  <si>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</si>
  <si>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</si>
  <si>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</si>
  <si>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</si>
  <si>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</si>
  <si>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</si>
  <si>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</si>
  <si>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</si>
  <si>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</si>
  <si>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</si>
  <si>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</si>
  <si>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</si>
  <si>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</si>
  <si>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</si>
  <si>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</si>
  <si>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</si>
  <si>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</si>
  <si>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</si>
  <si>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</si>
  <si>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</si>
  <si>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</si>
  <si>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</si>
  <si>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</si>
  <si>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</si>
  <si>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</si>
  <si>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</si>
  <si>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</si>
  <si>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</si>
  <si>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</si>
  <si>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</si>
  <si>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</si>
  <si>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</si>
  <si>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</si>
  <si>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</si>
  <si>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</si>
  <si>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</si>
  <si>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</si>
  <si>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</si>
  <si>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</si>
  <si>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</si>
  <si>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</si>
  <si>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</si>
  <si>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</si>
  <si>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</si>
  <si>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</si>
  <si>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</si>
  <si>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</si>
  <si>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</si>
  <si>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</si>
  <si>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</si>
  <si>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</si>
  <si>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</si>
  <si>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</si>
  <si>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</si>
  <si>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</si>
  <si>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</si>
  <si>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</si>
  <si>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</si>
  <si>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</si>
  <si>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</si>
  <si>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</si>
  <si>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</si>
  <si>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</si>
  <si>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</si>
  <si>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</si>
  <si>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</si>
  <si>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</si>
  <si>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</si>
  <si>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</si>
  <si>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</si>
  <si>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</si>
  <si>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</si>
  <si>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</si>
  <si>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</si>
  <si>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</si>
  <si>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</si>
  <si>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</si>
  <si>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</si>
  <si>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</si>
  <si>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</si>
  <si>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</si>
  <si>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</si>
  <si>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</si>
  <si>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</si>
  <si>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</si>
  <si>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</si>
  <si>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</si>
  <si>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</si>
  <si>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</si>
  <si>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</si>
  <si>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</si>
  <si>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</si>
  <si>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</si>
  <si>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</si>
  <si>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</si>
  <si>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</si>
  <si>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</si>
  <si>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</si>
  <si>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</si>
  <si>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</si>
  <si>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</si>
  <si>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</si>
  <si>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</si>
  <si>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</si>
  <si>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</si>
  <si>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</si>
  <si>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</si>
  <si>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</si>
  <si>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</si>
  <si>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</si>
  <si>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</si>
  <si>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</si>
  <si>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</si>
  <si>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</si>
  <si>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</si>
  <si>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</si>
  <si>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</si>
  <si>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</si>
  <si>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</si>
  <si>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</si>
  <si>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</si>
  <si>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</si>
  <si>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</si>
  <si>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</si>
  <si>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</si>
  <si>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</si>
  <si>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</si>
  <si>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</si>
  <si>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</si>
  <si>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</si>
  <si>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</si>
  <si>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</si>
  <si>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</si>
  <si>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</si>
  <si>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</si>
  <si>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</si>
  <si>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</si>
  <si>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</si>
  <si>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</si>
  <si>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</si>
  <si>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</si>
  <si>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</si>
  <si>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</si>
  <si>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</si>
  <si>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</si>
  <si>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</si>
  <si>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</si>
  <si>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</si>
  <si>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</si>
  <si>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</si>
  <si>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</si>
  <si>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</si>
  <si>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</si>
  <si>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</si>
  <si>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</si>
  <si>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</si>
  <si>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</si>
  <si>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</si>
  <si>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</si>
  <si>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</si>
  <si>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</si>
  <si>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</si>
  <si>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</si>
  <si>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</si>
  <si>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</si>
  <si>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</si>
  <si>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</si>
  <si>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</si>
  <si>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</si>
  <si>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</si>
  <si>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</si>
  <si>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</si>
  <si>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</si>
  <si>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</si>
  <si>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</si>
  <si>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</si>
  <si>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</si>
  <si>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</si>
  <si>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</si>
  <si>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</si>
  <si>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</si>
  <si>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</si>
  <si>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</si>
  <si>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</si>
  <si>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</si>
  <si>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</si>
  <si>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</si>
  <si>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</si>
  <si>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</si>
  <si>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</si>
  <si>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</si>
  <si>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</si>
  <si>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</si>
  <si>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</si>
  <si>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</si>
  <si>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</si>
  <si>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</si>
  <si>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</si>
  <si>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</si>
  <si>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</si>
  <si>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</si>
  <si>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</si>
  <si>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</si>
  <si>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</si>
  <si>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</si>
  <si>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</si>
  <si>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</si>
  <si>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</si>
  <si>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</si>
  <si>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</si>
  <si>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</si>
  <si>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</si>
  <si>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</si>
  <si>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</si>
  <si>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</si>
  <si>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</si>
  <si>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</si>
  <si>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</si>
  <si>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</si>
  <si>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</si>
  <si>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</si>
  <si>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</si>
  <si>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</si>
  <si>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</si>
  <si>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</si>
  <si>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</si>
  <si>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</si>
  <si>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</si>
  <si>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</si>
  <si>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</si>
  <si>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</si>
  <si>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</si>
  <si>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</si>
  <si>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</si>
  <si>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</si>
  <si>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</si>
  <si>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</si>
  <si>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</si>
  <si>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</si>
  <si>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</si>
  <si>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</si>
  <si>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</si>
  <si>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</si>
  <si>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</si>
  <si>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</si>
  <si>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</si>
  <si>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</si>
  <si>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</si>
  <si>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</si>
  <si>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</si>
  <si>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</si>
  <si>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</si>
  <si>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</si>
  <si>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</si>
  <si>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</si>
  <si>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</si>
  <si>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</si>
  <si>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</si>
  <si>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</si>
  <si>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</si>
  <si>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</si>
  <si>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</si>
  <si>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</si>
  <si>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</si>
  <si>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</si>
  <si>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</si>
  <si>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</si>
  <si>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</si>
  <si>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</si>
  <si>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</si>
  <si>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</si>
  <si>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</si>
  <si>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</si>
  <si>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</si>
  <si>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</si>
  <si>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</si>
  <si>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</si>
  <si>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</si>
  <si>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</si>
  <si>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</si>
  <si>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</si>
  <si>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</si>
  <si>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</si>
  <si>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</si>
  <si>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</si>
  <si>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</si>
  <si>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</si>
  <si>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</si>
  <si>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</si>
  <si>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</si>
  <si>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</si>
  <si>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</si>
  <si>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</si>
  <si>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</si>
  <si>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</si>
  <si>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</si>
  <si>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</si>
  <si>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</si>
  <si>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</si>
  <si>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</si>
  <si>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</si>
  <si>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</si>
  <si>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</si>
  <si>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</si>
  <si>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</si>
  <si>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</si>
  <si>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</si>
  <si>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</si>
  <si>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</si>
  <si>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</si>
  <si>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</si>
  <si>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</si>
  <si>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</si>
  <si>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</si>
  <si>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</si>
  <si>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</si>
  <si>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</si>
  <si>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</si>
  <si>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</si>
  <si>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</si>
  <si>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</si>
  <si>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</si>
  <si>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</si>
  <si>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</si>
  <si>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</si>
  <si>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</si>
  <si>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</si>
  <si>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</si>
  <si>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</si>
  <si>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</si>
  <si>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</si>
  <si>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</si>
  <si>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</si>
  <si>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</si>
  <si>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</si>
  <si>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</si>
  <si>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</si>
  <si>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</si>
  <si>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</si>
  <si>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</si>
  <si>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</si>
  <si>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</si>
  <si>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</si>
  <si>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</si>
  <si>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</si>
  <si>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</si>
  <si>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</si>
  <si>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</si>
  <si>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</si>
  <si>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</si>
  <si>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</si>
  <si>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</si>
  <si>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</si>
  <si>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</si>
  <si>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</si>
  <si>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</si>
  <si>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</si>
  <si>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</si>
  <si>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</si>
  <si>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</si>
  <si>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</si>
  <si>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</si>
  <si>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</si>
  <si>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</si>
  <si>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</si>
  <si>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</si>
  <si>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</si>
  <si>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</si>
  <si>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</si>
  <si>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</si>
  <si>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</si>
  <si>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</si>
  <si>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</si>
  <si>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</si>
  <si>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</si>
  <si>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</si>
  <si>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</si>
  <si>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</si>
  <si>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</si>
  <si>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</si>
  <si>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</si>
  <si>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</si>
  <si>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</si>
  <si>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</si>
  <si>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</si>
  <si>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</si>
  <si>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</si>
  <si>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</si>
  <si>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</si>
  <si>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</si>
  <si>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</si>
  <si>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</si>
  <si>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</si>
  <si>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</si>
  <si>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</si>
  <si>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</si>
  <si>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</si>
  <si>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</si>
  <si>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</si>
  <si>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</si>
  <si>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</si>
  <si>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</si>
  <si>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</si>
  <si>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</si>
  <si>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</si>
  <si>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</si>
  <si>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</si>
  <si>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</si>
  <si>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</si>
  <si>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</si>
  <si>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</si>
  <si>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</si>
  <si>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</si>
  <si>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</si>
  <si>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</si>
  <si>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</si>
  <si>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</si>
  <si>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</si>
  <si>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</si>
  <si>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</si>
  <si>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</si>
  <si>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</si>
  <si>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</si>
  <si>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</si>
  <si>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</si>
  <si>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</si>
  <si>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</si>
  <si>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</si>
  <si>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</si>
  <si>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</si>
  <si>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</si>
  <si>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</si>
  <si>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</si>
  <si>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</si>
  <si>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</si>
  <si>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</si>
  <si>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</si>
  <si>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</si>
  <si>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</si>
  <si>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</si>
  <si>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</si>
  <si>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</si>
  <si>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</si>
  <si>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</si>
  <si>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</si>
  <si>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</si>
  <si>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</si>
  <si>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</si>
  <si>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</si>
  <si>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</si>
  <si>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</si>
  <si>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</si>
  <si>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</si>
  <si>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</si>
  <si>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</si>
  <si>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</si>
  <si>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</si>
  <si>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</si>
  <si>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</si>
  <si>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</si>
  <si>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</si>
  <si>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</si>
  <si>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</si>
  <si>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</si>
  <si>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</si>
  <si>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</si>
  <si>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</si>
  <si>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</si>
  <si>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</si>
  <si>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</si>
  <si>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</si>
  <si>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</si>
  <si>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</si>
  <si>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</si>
  <si>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</si>
  <si>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</si>
  <si>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</si>
  <si>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</si>
  <si>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</si>
  <si>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</si>
  <si>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</si>
  <si>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</si>
  <si>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</si>
  <si>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</si>
  <si>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</si>
  <si>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</si>
  <si>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</si>
  <si>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</si>
  <si>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</si>
  <si>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</si>
  <si>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</si>
  <si>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</si>
  <si>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</si>
  <si>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</si>
  <si>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</si>
  <si>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</si>
  <si>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</si>
  <si>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</si>
  <si>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</si>
  <si>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</si>
  <si>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</si>
  <si>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</si>
  <si>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</si>
  <si>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</si>
  <si>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</si>
  <si>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</si>
  <si>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</si>
  <si>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</si>
  <si>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</si>
  <si>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</si>
  <si>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</si>
  <si>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</si>
  <si>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</si>
  <si>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</si>
  <si>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</si>
  <si>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</si>
  <si>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</si>
  <si>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</si>
  <si>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</si>
  <si>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</si>
  <si>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</si>
  <si>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</si>
  <si>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</si>
  <si>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</si>
  <si>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</si>
  <si>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</si>
  <si>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</si>
  <si>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</si>
  <si>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</si>
  <si>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</si>
  <si>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</si>
  <si>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</si>
  <si>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</si>
  <si>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</si>
  <si>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</si>
  <si>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</si>
  <si>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</si>
  <si>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</si>
  <si>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</si>
  <si>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</si>
  <si>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</si>
  <si>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</si>
  <si>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</si>
  <si>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</si>
  <si>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</si>
  <si>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</si>
  <si>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</si>
  <si>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</si>
  <si>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</si>
  <si>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</si>
  <si>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</si>
  <si>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</si>
  <si>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</si>
  <si>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</si>
  <si>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</si>
  <si>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</si>
  <si>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</si>
  <si>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</si>
  <si>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</si>
  <si>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</si>
  <si>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</si>
  <si>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</si>
  <si>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</si>
  <si>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</si>
  <si>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</si>
  <si>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</si>
  <si>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</si>
  <si>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</si>
  <si>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</si>
  <si>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</si>
  <si>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</si>
  <si>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</si>
  <si>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</si>
  <si>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</si>
  <si>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</si>
  <si>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</si>
  <si>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</si>
  <si>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</si>
  <si>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</si>
  <si>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</si>
  <si>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</si>
  <si>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</si>
  <si>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</si>
  <si>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</si>
  <si>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</si>
  <si>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</si>
  <si>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</si>
  <si>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</si>
  <si>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</si>
  <si>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</si>
  <si>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</si>
  <si>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</si>
  <si>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</si>
  <si>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</si>
  <si>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</si>
  <si>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</si>
  <si>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</si>
  <si>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</si>
  <si>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</si>
  <si>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</si>
  <si>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</si>
  <si>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</si>
  <si>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</si>
  <si>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</si>
  <si>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</si>
  <si>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</si>
  <si>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</si>
  <si>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</si>
  <si>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</si>
  <si>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</si>
  <si>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</si>
  <si>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</si>
  <si>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</si>
  <si>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</si>
  <si>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</si>
  <si>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</si>
  <si>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</si>
  <si>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</si>
  <si>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</si>
  <si>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</si>
  <si>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</si>
  <si>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</si>
  <si>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</si>
  <si>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</si>
  <si>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</si>
  <si>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</si>
  <si>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</si>
  <si>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</si>
  <si>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</si>
  <si>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</si>
  <si>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</si>
  <si>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</si>
  <si>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</si>
  <si>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</si>
  <si>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</si>
  <si>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</si>
  <si>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</si>
  <si>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</si>
  <si>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</si>
  <si>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</si>
  <si>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</si>
  <si>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</si>
  <si>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</si>
  <si>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</si>
  <si>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</si>
  <si>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</si>
  <si>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</si>
  <si>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</si>
  <si>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</si>
  <si>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</si>
  <si>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</si>
  <si>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</si>
  <si>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</si>
  <si>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</si>
  <si>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</si>
  <si>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</si>
  <si>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</si>
  <si>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</si>
  <si>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</si>
  <si>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</si>
  <si>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</si>
  <si>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</si>
  <si>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</si>
  <si>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</si>
  <si>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</si>
  <si>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</si>
  <si>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</si>
  <si>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</si>
  <si>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</si>
  <si>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</si>
  <si>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</si>
  <si>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</si>
  <si>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</si>
  <si>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</si>
  <si>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</si>
  <si>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</si>
  <si>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</si>
  <si>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</si>
  <si>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</si>
  <si>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</si>
  <si>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</si>
  <si>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</si>
  <si>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</si>
  <si>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</si>
  <si>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</si>
  <si>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</si>
  <si>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</si>
  <si>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</si>
  <si>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</si>
  <si>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</si>
  <si>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</si>
  <si>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</si>
  <si>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</si>
  <si>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</si>
  <si>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</si>
  <si>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</si>
  <si>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</si>
  <si>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</si>
  <si>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</si>
  <si>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</si>
  <si>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</si>
  <si>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</si>
  <si>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</si>
  <si>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</si>
  <si>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</si>
  <si>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</si>
  <si>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</si>
  <si>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</si>
  <si>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</si>
  <si>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</si>
  <si>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</si>
  <si>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</si>
  <si>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</si>
  <si>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</si>
  <si>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</si>
  <si>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</si>
  <si>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</si>
  <si>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</si>
  <si>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</si>
  <si>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</si>
  <si>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</si>
  <si>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</si>
  <si>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</si>
  <si>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</si>
  <si>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</si>
  <si>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</si>
  <si>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</si>
  <si>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</si>
  <si>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</si>
  <si>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</si>
  <si>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</si>
  <si>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</si>
  <si>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</si>
  <si>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</si>
  <si>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</si>
  <si>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</si>
  <si>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</si>
  <si>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</si>
  <si>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</si>
  <si>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</si>
  <si>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</si>
  <si>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</si>
  <si>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</si>
  <si>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</si>
  <si>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</si>
  <si>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</si>
  <si>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</si>
  <si>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</si>
  <si>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</si>
  <si>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</si>
  <si>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</si>
  <si>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</si>
  <si>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</si>
  <si>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</si>
  <si>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</si>
  <si>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</si>
  <si>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</si>
  <si>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</si>
  <si>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</si>
  <si>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</si>
  <si>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</si>
  <si>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</si>
  <si>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</si>
  <si>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</si>
  <si>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</si>
  <si>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</si>
  <si>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</si>
  <si>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</si>
  <si>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</si>
  <si>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</si>
  <si>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</si>
  <si>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</si>
  <si>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</si>
  <si>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</si>
  <si>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</si>
  <si>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</si>
  <si>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</si>
  <si>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</si>
  <si>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</si>
  <si>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</si>
  <si>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</si>
  <si>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</si>
  <si>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</si>
  <si>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</si>
  <si>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</si>
  <si>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</si>
  <si>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</si>
  <si>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</si>
  <si>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</si>
  <si>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</si>
  <si>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</si>
  <si>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</si>
  <si>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</si>
  <si>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</si>
  <si>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</si>
  <si>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</si>
  <si>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</si>
  <si>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</si>
  <si>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</si>
  <si>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</si>
  <si>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</si>
  <si>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</si>
  <si>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</si>
  <si>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</si>
  <si>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</si>
  <si>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</si>
  <si>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</si>
  <si>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</si>
  <si>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</si>
  <si>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</si>
  <si>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</si>
  <si>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</si>
  <si>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</si>
  <si>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</si>
  <si>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</si>
  <si>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</si>
  <si>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</si>
  <si>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</si>
  <si>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</si>
  <si>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</si>
  <si>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</si>
  <si>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</si>
  <si>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</si>
  <si>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</si>
  <si>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</si>
  <si>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</si>
  <si>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</si>
  <si>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</si>
  <si>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</si>
  <si>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</si>
  <si>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</si>
  <si>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</si>
  <si>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</si>
  <si>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</si>
  <si>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</si>
  <si>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</si>
  <si>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</si>
  <si>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</si>
  <si>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</si>
  <si>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</si>
  <si>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</si>
  <si>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</si>
  <si>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</si>
  <si>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</si>
  <si>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</si>
  <si>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</si>
  <si>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</si>
  <si>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</si>
  <si>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</si>
  <si>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</si>
  <si>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</si>
  <si>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</si>
  <si>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</si>
  <si>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</si>
  <si>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</si>
  <si>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</si>
  <si>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</si>
  <si>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</si>
  <si>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</si>
  <si>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</si>
  <si>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</si>
  <si>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</si>
  <si>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</si>
  <si>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</si>
  <si>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</si>
  <si>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</si>
  <si>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</si>
  <si>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</si>
  <si>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</si>
  <si>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</si>
  <si>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</si>
  <si>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</si>
  <si>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</si>
  <si>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</si>
  <si>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</si>
  <si>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</si>
  <si>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</si>
  <si>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</si>
  <si>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</si>
  <si>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</si>
  <si>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</si>
  <si>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</si>
  <si>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</si>
  <si>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</si>
  <si>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</si>
  <si>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</si>
  <si>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</si>
  <si>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</si>
  <si>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</si>
  <si>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</si>
  <si>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</si>
  <si>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</si>
  <si>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</si>
  <si>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</si>
  <si>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</si>
  <si>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</si>
  <si>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</si>
  <si>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</si>
  <si>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</si>
  <si>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</si>
  <si>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</si>
  <si>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</si>
  <si>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</si>
  <si>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</si>
  <si>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</si>
  <si>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</si>
  <si>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</si>
  <si>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</si>
  <si>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</si>
  <si>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</si>
  <si>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</si>
  <si>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</si>
  <si>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</si>
  <si>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</si>
  <si>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</si>
  <si>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</si>
  <si>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</si>
  <si>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</si>
  <si>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</si>
  <si>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</si>
  <si>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</si>
  <si>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</si>
  <si>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</si>
  <si>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</si>
  <si>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</si>
  <si>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</si>
  <si>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</si>
  <si>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</si>
  <si>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</si>
  <si>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</si>
  <si>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</si>
  <si>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</si>
  <si>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</si>
  <si>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</si>
  <si>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</si>
  <si>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</si>
  <si>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</si>
  <si>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</si>
  <si>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</si>
  <si>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</si>
  <si>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</si>
  <si>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</si>
  <si>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</si>
  <si>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</si>
  <si>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</si>
  <si>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</si>
  <si>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</si>
  <si>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</si>
  <si>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</si>
  <si>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</si>
  <si>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</si>
  <si>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</si>
  <si>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</si>
  <si>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</si>
  <si>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</si>
  <si>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</si>
  <si>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</si>
  <si>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</si>
  <si>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</si>
  <si>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</si>
  <si>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</si>
  <si>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</si>
  <si>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</si>
  <si>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</si>
  <si>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</si>
  <si>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</si>
  <si>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</si>
  <si>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</si>
  <si>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</si>
  <si>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</si>
  <si>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</si>
  <si>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</si>
  <si>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</si>
  <si>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</si>
  <si>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</si>
  <si>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</si>
  <si>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</si>
  <si>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</si>
  <si>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</si>
  <si>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</si>
  <si>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</si>
  <si>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</si>
  <si>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</si>
  <si>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</si>
  <si>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</si>
  <si>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</si>
  <si>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</si>
  <si>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</si>
  <si>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</si>
  <si>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</si>
  <si>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</si>
  <si>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</si>
  <si>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</si>
  <si>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</si>
  <si>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</si>
  <si>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</si>
  <si>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</si>
  <si>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</si>
  <si>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</si>
  <si>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</si>
  <si>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</si>
  <si>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</si>
  <si>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</si>
  <si>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</si>
  <si>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</si>
  <si>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</si>
  <si>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</si>
  <si>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</si>
  <si>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</si>
  <si>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</si>
  <si>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</si>
  <si>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</si>
  <si>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</si>
  <si>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</si>
  <si>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</si>
  <si>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</si>
  <si>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</si>
  <si>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</si>
  <si>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</si>
  <si>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</si>
  <si>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</si>
  <si>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</si>
  <si>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</si>
  <si>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</si>
  <si>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</si>
  <si>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</si>
  <si>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</si>
  <si>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</si>
  <si>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</si>
  <si>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</si>
  <si>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</si>
  <si>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</si>
  <si>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</si>
  <si>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</si>
  <si>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</si>
  <si>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</si>
  <si>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</si>
  <si>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</si>
  <si>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</si>
  <si>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</si>
  <si>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</si>
  <si>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</si>
  <si>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</si>
  <si>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</si>
  <si>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</si>
  <si>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</si>
  <si>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</si>
  <si>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</si>
  <si>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</si>
  <si>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</si>
  <si>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</si>
  <si>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</si>
  <si>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</si>
  <si>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</si>
  <si>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</si>
  <si>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</si>
  <si>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</si>
  <si>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</si>
  <si>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</si>
  <si>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</si>
  <si>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</si>
  <si>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</si>
  <si>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</si>
  <si>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</si>
  <si>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</si>
  <si>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</si>
  <si>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</si>
  <si>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</si>
  <si>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</si>
  <si>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</si>
  <si>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</si>
  <si>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</si>
  <si>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</si>
  <si>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</si>
  <si>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</si>
  <si>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</si>
  <si>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</si>
  <si>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</si>
  <si>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</si>
  <si>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</si>
  <si>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</si>
  <si>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</si>
  <si>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</si>
  <si>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</si>
  <si>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</si>
  <si>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</si>
  <si>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</si>
  <si>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</si>
  <si>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</si>
  <si>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</si>
  <si>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</si>
  <si>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</si>
  <si>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</si>
  <si>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</si>
  <si>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</si>
  <si>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</si>
  <si>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</si>
  <si>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</si>
  <si>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</si>
  <si>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</si>
  <si>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</si>
  <si>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</si>
  <si>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</si>
  <si>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</si>
  <si>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</si>
  <si>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</si>
  <si>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</si>
  <si>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</si>
  <si>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</si>
  <si>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</si>
  <si>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</si>
  <si>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</si>
  <si>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</si>
  <si>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</si>
  <si>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</si>
  <si>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</si>
  <si>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</si>
  <si>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</si>
  <si>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</si>
  <si>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</si>
  <si>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</si>
  <si>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</si>
  <si>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</si>
  <si>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</si>
  <si>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</si>
  <si>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</si>
  <si>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</si>
  <si>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</si>
  <si>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</si>
  <si>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</si>
  <si>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</si>
  <si>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</si>
  <si>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</si>
  <si>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</si>
  <si>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</si>
  <si>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</si>
  <si>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</si>
  <si>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</si>
  <si>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</si>
  <si>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</si>
  <si>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</si>
  <si>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</si>
  <si>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</si>
  <si>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</si>
  <si>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</si>
  <si>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</si>
  <si>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</si>
  <si>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</si>
  <si>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</si>
  <si>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</si>
  <si>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</si>
  <si>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</si>
  <si>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</si>
  <si>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</si>
  <si>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</si>
  <si>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</si>
  <si>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</si>
  <si>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</si>
  <si>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</si>
  <si>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</si>
  <si>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</si>
  <si>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</si>
  <si>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</si>
  <si>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</si>
  <si>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</si>
  <si>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</si>
  <si>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</si>
  <si>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</si>
  <si>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</si>
  <si>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</si>
  <si>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</si>
  <si>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</si>
  <si>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</si>
  <si>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</si>
  <si>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</si>
  <si>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</si>
  <si>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</si>
  <si>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</si>
  <si>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</si>
  <si>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</si>
  <si>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</si>
  <si>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</si>
  <si>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</si>
  <si>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</si>
  <si>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</si>
  <si>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</si>
  <si>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</si>
  <si>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</si>
  <si>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</si>
  <si>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</si>
  <si>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</si>
  <si>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</si>
  <si>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</si>
  <si>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</si>
  <si>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</si>
  <si>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</si>
  <si>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</si>
  <si>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</si>
  <si>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</si>
  <si>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</si>
  <si>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</si>
  <si>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</si>
  <si>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</si>
  <si>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</si>
  <si>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</si>
  <si>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</si>
  <si>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</si>
  <si>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</si>
  <si>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</si>
  <si>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</si>
  <si>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</si>
  <si>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</si>
  <si>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</si>
  <si>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</si>
  <si>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</si>
  <si>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</si>
  <si>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</si>
  <si>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</si>
  <si>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</si>
  <si>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</si>
  <si>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</si>
  <si>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</si>
  <si>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</si>
  <si>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</si>
  <si>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</si>
  <si>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</si>
  <si>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</si>
  <si>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</si>
  <si>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</si>
  <si>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</si>
  <si>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</si>
  <si>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</si>
  <si>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</si>
  <si>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</si>
  <si>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</si>
  <si>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</si>
  <si>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</si>
  <si>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</si>
  <si>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</si>
  <si>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</si>
  <si>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</si>
  <si>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</si>
  <si>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</si>
  <si>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</si>
  <si>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</si>
  <si>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</si>
  <si>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</si>
  <si>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</si>
  <si>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</si>
  <si>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</si>
  <si>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</si>
  <si>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</si>
  <si>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</si>
  <si>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</si>
  <si>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</si>
  <si>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</si>
  <si>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</si>
  <si>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</si>
  <si>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</si>
  <si>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</si>
  <si>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</si>
  <si>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</si>
  <si>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</si>
  <si>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</si>
  <si>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</si>
  <si>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</si>
  <si>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</si>
  <si>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</si>
  <si>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</si>
  <si>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</si>
  <si>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</si>
  <si>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</si>
  <si>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</si>
  <si>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</si>
  <si>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</si>
  <si>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</si>
  <si>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</si>
  <si>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</si>
  <si>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</si>
  <si>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</si>
  <si>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</si>
  <si>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</si>
  <si>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</si>
  <si>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</si>
  <si>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</si>
  <si>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</si>
  <si>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</si>
  <si>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</si>
  <si>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</si>
  <si>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</si>
  <si>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</si>
  <si>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</si>
  <si>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</si>
  <si>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</si>
  <si>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</si>
  <si>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</si>
  <si>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</si>
  <si>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</si>
  <si>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</si>
  <si>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</si>
  <si>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</si>
  <si>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</si>
  <si>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</si>
  <si>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</si>
  <si>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</si>
  <si>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</si>
  <si>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</si>
  <si>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</si>
  <si>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</si>
  <si>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</si>
  <si>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</si>
  <si>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</si>
  <si>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</si>
  <si>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</si>
  <si>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</si>
  <si>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</si>
  <si>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</si>
  <si>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</si>
  <si>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</si>
  <si>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</si>
  <si>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</si>
  <si>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</si>
  <si>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</si>
  <si>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</si>
  <si>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</si>
  <si>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</si>
  <si>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</si>
  <si>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</si>
  <si>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</si>
  <si>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</si>
  <si>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</si>
  <si>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</si>
  <si>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</si>
  <si>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</si>
  <si>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</si>
  <si>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</si>
  <si>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</si>
  <si>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</si>
  <si>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</si>
  <si>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</si>
  <si>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</si>
  <si>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</si>
  <si>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</si>
  <si>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</si>
  <si>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</si>
  <si>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</si>
  <si>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</si>
  <si>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</si>
  <si>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</si>
  <si>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</si>
  <si>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</si>
  <si>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</si>
  <si>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</si>
  <si>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</si>
  <si>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</si>
  <si>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</si>
  <si>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</si>
  <si>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</si>
  <si>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</si>
  <si>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</si>
  <si>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</si>
  <si>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</si>
  <si>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</si>
  <si>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</si>
  <si>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</si>
  <si>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</si>
  <si>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</si>
  <si>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</si>
  <si>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</si>
  <si>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</si>
  <si>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</si>
  <si>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</si>
  <si>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</si>
  <si>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</si>
  <si>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</si>
  <si>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</si>
  <si>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</si>
  <si>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</si>
  <si>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</si>
  <si>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</si>
  <si>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</si>
  <si>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</si>
  <si>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</si>
  <si>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</si>
  <si>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</si>
  <si>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</si>
  <si>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</si>
  <si>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</si>
  <si>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</si>
  <si>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</si>
  <si>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</si>
  <si>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</si>
  <si>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</si>
  <si>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</si>
  <si>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</si>
  <si>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</si>
  <si>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</si>
  <si>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</si>
  <si>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</si>
  <si>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</si>
  <si>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</si>
  <si>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</si>
  <si>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</si>
  <si>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</si>
  <si>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</si>
  <si>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</si>
  <si>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</si>
  <si>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</si>
  <si>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</si>
  <si>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</si>
  <si>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</si>
  <si>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</si>
  <si>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</si>
  <si>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</si>
  <si>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</si>
  <si>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</si>
  <si>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</si>
  <si>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</si>
  <si>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</si>
  <si>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</si>
  <si>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</si>
  <si>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</si>
  <si>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</si>
  <si>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</si>
  <si>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</si>
  <si>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</si>
  <si>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</si>
  <si>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</si>
  <si>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</si>
  <si>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</si>
  <si>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</si>
  <si>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</si>
  <si>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</si>
  <si>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</si>
  <si>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</si>
  <si>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</si>
  <si>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</si>
  <si>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</si>
  <si>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</si>
  <si>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</si>
  <si>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</si>
  <si>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</si>
  <si>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</si>
  <si>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</si>
  <si>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</si>
  <si>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</si>
  <si>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</si>
  <si>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</si>
  <si>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</si>
  <si>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</si>
  <si>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</si>
  <si>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</si>
  <si>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</si>
  <si>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</si>
  <si>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</si>
  <si>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</si>
  <si>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</si>
  <si>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</si>
  <si>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</si>
  <si>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</si>
  <si>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</si>
  <si>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</si>
  <si>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</si>
  <si>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</si>
  <si>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</si>
  <si>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</si>
  <si>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</si>
  <si>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</si>
  <si>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</si>
  <si>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</si>
  <si>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</si>
  <si>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</si>
  <si>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</si>
  <si>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</si>
  <si>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</si>
  <si>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</si>
  <si>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</si>
  <si>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</si>
  <si>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</si>
  <si>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</si>
  <si>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</si>
  <si>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</si>
  <si>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</si>
  <si>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</si>
  <si>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</si>
  <si>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</si>
  <si>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</si>
  <si>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</si>
  <si>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</si>
  <si>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</si>
  <si>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</si>
  <si>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</si>
  <si>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</si>
  <si>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</si>
  <si>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</si>
  <si>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</si>
  <si>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</si>
  <si>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</si>
  <si>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</si>
  <si>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</si>
  <si>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</si>
  <si>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</si>
  <si>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</si>
  <si>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</si>
  <si>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</si>
  <si>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</si>
  <si>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</si>
  <si>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</si>
  <si>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</si>
  <si>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</si>
  <si>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</si>
  <si>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</si>
  <si>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</si>
  <si>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</si>
  <si>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</si>
  <si>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</si>
  <si>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</si>
  <si>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</si>
  <si>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</si>
  <si>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</si>
  <si>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</si>
  <si>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</si>
  <si>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</si>
  <si>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</si>
  <si>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</si>
  <si>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</si>
  <si>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</si>
  <si>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</si>
  <si>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</si>
  <si>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</si>
  <si>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</si>
  <si>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</si>
  <si>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</si>
  <si>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</si>
  <si>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</si>
  <si>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</si>
  <si>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</si>
  <si>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</si>
  <si>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</si>
  <si>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</si>
  <si>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</si>
  <si>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</si>
  <si>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</si>
  <si>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</si>
  <si>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</si>
  <si>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</si>
  <si>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</si>
  <si>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</si>
  <si>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</si>
  <si>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</si>
  <si>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</si>
  <si>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</si>
  <si>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</si>
  <si>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</si>
  <si>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</si>
  <si>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</si>
  <si>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</si>
  <si>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</si>
  <si>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</si>
  <si>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</si>
  <si>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</si>
  <si>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</si>
  <si>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</si>
  <si>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</si>
  <si>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</si>
  <si>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</si>
  <si>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</si>
  <si>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</si>
  <si>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</si>
  <si>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</si>
  <si>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</si>
  <si>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</si>
  <si>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</si>
  <si>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</si>
  <si>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</si>
  <si>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</si>
  <si>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</si>
  <si>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</si>
  <si>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</si>
  <si>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</si>
  <si>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</si>
  <si>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</si>
  <si>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</si>
  <si>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</si>
  <si>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</si>
  <si>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</si>
  <si>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</si>
  <si>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</si>
  <si>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</si>
  <si>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</si>
  <si>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</si>
  <si>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</si>
  <si>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</si>
  <si>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</si>
  <si>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</si>
  <si>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</si>
  <si>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</si>
  <si>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</si>
  <si>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</si>
  <si>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</si>
  <si>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</si>
  <si>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</si>
  <si>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</si>
  <si>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</si>
  <si>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</si>
  <si>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</si>
  <si>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</si>
  <si>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</si>
  <si>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</si>
  <si>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</si>
  <si>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</si>
  <si>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</si>
  <si>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</si>
  <si>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</si>
  <si>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</si>
  <si>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</si>
  <si>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</si>
  <si>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</si>
  <si>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</si>
  <si>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</si>
  <si>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</si>
  <si>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</si>
  <si>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</si>
  <si>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</si>
  <si>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</si>
  <si>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</si>
  <si>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</si>
  <si>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</si>
  <si>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</si>
  <si>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</si>
  <si>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</si>
  <si>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</si>
  <si>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</si>
  <si>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</si>
  <si>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</si>
  <si>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</si>
  <si>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</si>
  <si>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</si>
  <si>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</si>
  <si>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</si>
  <si>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</si>
  <si>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</si>
  <si>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</si>
  <si>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</si>
  <si>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</si>
  <si>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</si>
  <si>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</si>
  <si>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</si>
  <si>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</si>
  <si>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</si>
  <si>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</si>
  <si>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</si>
  <si>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</si>
  <si>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</si>
  <si>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</si>
  <si>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</si>
  <si>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</si>
  <si>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</si>
  <si>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</si>
  <si>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</si>
  <si>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</si>
  <si>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</si>
  <si>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</si>
  <si>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</si>
  <si>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</si>
  <si>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</si>
  <si>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</si>
  <si>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</si>
  <si>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</si>
  <si>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</si>
  <si>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</si>
  <si>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</si>
  <si>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</si>
  <si>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</si>
  <si>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</si>
  <si>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</si>
  <si>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</si>
  <si>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</si>
  <si>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</si>
  <si>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</si>
  <si>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</si>
  <si>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</si>
  <si>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</si>
  <si>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</si>
  <si>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</si>
  <si>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</si>
  <si>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</si>
  <si>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</si>
  <si>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</si>
  <si>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</si>
  <si>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</si>
  <si>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</si>
  <si>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</si>
  <si>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</si>
  <si>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</si>
  <si>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</si>
  <si>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</si>
  <si>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</si>
  <si>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</si>
  <si>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</si>
  <si>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</si>
  <si>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</si>
  <si>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</si>
  <si>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</si>
  <si>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</si>
  <si>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</si>
  <si>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</si>
  <si>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</si>
  <si>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</si>
  <si>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</si>
  <si>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</si>
  <si>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</si>
  <si>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</si>
  <si>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</si>
  <si>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</si>
  <si>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</si>
  <si>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</si>
  <si>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</si>
  <si>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</si>
  <si>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</si>
  <si>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</si>
  <si>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</si>
  <si>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</si>
  <si>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</si>
  <si>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</si>
  <si>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</si>
  <si>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</si>
  <si>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</si>
  <si>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</si>
  <si>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</si>
  <si>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</si>
  <si>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</si>
  <si>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</si>
  <si>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</si>
  <si>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</si>
  <si>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</si>
  <si>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</si>
  <si>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</si>
  <si>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</si>
  <si>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</si>
  <si>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</si>
  <si>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</si>
  <si>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</si>
  <si>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</si>
  <si>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</si>
  <si>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</si>
  <si>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</si>
  <si>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</si>
  <si>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</si>
  <si>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</si>
  <si>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</si>
  <si>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</si>
  <si>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</si>
  <si>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</si>
  <si>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</si>
  <si>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</si>
  <si>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</si>
  <si>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</si>
  <si>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</si>
  <si>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</si>
  <si>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</si>
  <si>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</si>
  <si>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</si>
  <si>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</si>
  <si>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</si>
  <si>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</si>
  <si>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</si>
  <si>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</si>
  <si>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</si>
  <si>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</si>
  <si>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</si>
  <si>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</si>
  <si>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</si>
  <si>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</si>
  <si>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</si>
  <si>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</si>
  <si>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</si>
  <si>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</si>
  <si>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</si>
  <si>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</si>
  <si>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</si>
  <si>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</si>
  <si>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</si>
  <si>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</si>
  <si>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</si>
  <si>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</si>
  <si>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</si>
  <si>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</si>
  <si>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</si>
  <si>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</si>
  <si>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</si>
  <si>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</si>
  <si>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</si>
  <si>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</si>
  <si>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</si>
  <si>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</si>
  <si>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</si>
  <si>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</si>
  <si>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</si>
  <si>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</si>
  <si>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</si>
  <si>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</si>
  <si>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</si>
  <si>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</si>
  <si>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</si>
  <si>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</si>
  <si>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</si>
  <si>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</si>
  <si>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</si>
  <si>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</si>
  <si>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</si>
  <si>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</si>
  <si>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</si>
  <si>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</si>
  <si>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</si>
  <si>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</si>
  <si>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</si>
  <si>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</si>
  <si>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</si>
  <si>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</si>
  <si>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</si>
  <si>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</si>
  <si>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</si>
  <si>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</si>
  <si>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</si>
  <si>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</si>
  <si>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</si>
  <si>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</si>
  <si>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</si>
  <si>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</si>
  <si>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</si>
  <si>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</si>
  <si>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</si>
  <si>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</si>
  <si>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</si>
  <si>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</si>
  <si>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</si>
  <si>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</si>
  <si>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</si>
  <si>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</si>
  <si>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</si>
  <si>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</si>
  <si>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</si>
  <si>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</si>
  <si>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</si>
  <si>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</si>
  <si>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</si>
  <si>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</si>
  <si>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</si>
  <si>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</si>
  <si>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</si>
  <si>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</si>
  <si>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</si>
  <si>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</si>
  <si>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</si>
  <si>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</si>
  <si>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</si>
  <si>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</si>
  <si>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</si>
  <si>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</si>
  <si>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</si>
  <si>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</si>
  <si>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</si>
  <si>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</si>
  <si>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</si>
  <si>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</si>
  <si>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</si>
  <si>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</si>
  <si>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</si>
  <si>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</si>
  <si>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</si>
  <si>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</si>
  <si>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</si>
  <si>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</si>
  <si>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</si>
  <si>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</si>
  <si>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</si>
  <si>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</si>
  <si>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</si>
  <si>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</si>
  <si>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</si>
  <si>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</si>
  <si>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</si>
  <si>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</si>
  <si>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</si>
  <si>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</si>
  <si>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</si>
  <si>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</si>
  <si>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</si>
  <si>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</si>
  <si>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</si>
  <si>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</si>
  <si>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</si>
  <si>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</si>
  <si>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</si>
  <si>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</si>
  <si>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</si>
  <si>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</si>
  <si>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</si>
  <si>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</si>
  <si>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</si>
  <si>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</si>
  <si>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</si>
  <si>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</si>
  <si>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</si>
  <si>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</si>
  <si>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</si>
  <si>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</si>
  <si>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</si>
  <si>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</si>
  <si>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</si>
  <si>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</si>
  <si>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</si>
  <si>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</si>
  <si>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</si>
  <si>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</si>
  <si>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</si>
  <si>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</si>
  <si>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</si>
  <si>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</si>
  <si>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</si>
  <si>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</si>
  <si>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</si>
  <si>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</si>
  <si>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</si>
  <si>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</si>
  <si>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</si>
  <si>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</si>
  <si>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</si>
  <si>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</si>
  <si>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</si>
  <si>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</si>
  <si>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</si>
  <si>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</si>
  <si>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</si>
  <si>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</si>
  <si>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</si>
  <si>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</si>
  <si>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</si>
  <si>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</si>
  <si>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</si>
  <si>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</si>
  <si>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</si>
  <si>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</si>
  <si>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</si>
  <si>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</si>
  <si>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</si>
  <si>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</si>
  <si>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</si>
  <si>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</si>
  <si>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</si>
  <si>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</si>
  <si>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</si>
  <si>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</si>
  <si>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</si>
  <si>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</si>
  <si>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</si>
  <si>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</si>
  <si>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</si>
  <si>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</si>
  <si>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</si>
  <si>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</si>
  <si>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</si>
  <si>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</si>
  <si>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</si>
  <si>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</si>
  <si>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</si>
  <si>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</si>
  <si>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</si>
  <si>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</si>
  <si>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</si>
  <si>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</si>
  <si>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</si>
  <si>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</si>
  <si>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</si>
  <si>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</si>
  <si>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</si>
  <si>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</si>
  <si>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</si>
  <si>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</si>
  <si>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</si>
  <si>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</si>
  <si>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</si>
  <si>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</si>
  <si>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</si>
  <si>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</si>
  <si>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</si>
  <si>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</si>
  <si>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</si>
  <si>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</si>
  <si>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</si>
  <si>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</si>
  <si>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</si>
  <si>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</si>
  <si>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</si>
  <si>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</si>
  <si>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</si>
  <si>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</si>
  <si>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</si>
  <si>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</si>
  <si>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</si>
  <si>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</si>
  <si>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</si>
  <si>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</si>
  <si>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</si>
  <si>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</si>
  <si>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</si>
  <si>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</si>
  <si>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</si>
  <si>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</si>
  <si>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</si>
  <si>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</si>
  <si>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</si>
  <si>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</si>
  <si>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</si>
  <si>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</si>
  <si>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</si>
  <si>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</si>
  <si>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</si>
  <si>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</si>
  <si>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</si>
  <si>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</si>
  <si>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</si>
  <si>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</si>
  <si>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</si>
  <si>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</si>
  <si>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</si>
  <si>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</si>
  <si>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</si>
  <si>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</si>
  <si>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</si>
  <si>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</si>
  <si>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</si>
  <si>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</si>
  <si>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</si>
  <si>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</si>
  <si>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</si>
  <si>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</si>
  <si>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</si>
  <si>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</si>
  <si>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</si>
  <si>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</si>
  <si>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</si>
  <si>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</si>
  <si>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</si>
  <si>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</si>
  <si>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</si>
  <si>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</si>
  <si>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</si>
  <si>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</si>
  <si>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</si>
  <si>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</si>
  <si>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</si>
  <si>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</si>
  <si>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</si>
  <si>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</si>
  <si>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</si>
  <si>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</si>
  <si>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</si>
  <si>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</si>
  <si>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</si>
  <si>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</si>
  <si>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</si>
  <si>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</si>
  <si>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</si>
  <si>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</si>
  <si>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</si>
  <si>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</si>
  <si>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</si>
  <si>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</si>
  <si>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</si>
  <si>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</si>
  <si>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</si>
  <si>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</si>
  <si>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</si>
  <si>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</si>
  <si>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</si>
  <si>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</si>
  <si>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</si>
  <si>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</si>
  <si>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</si>
  <si>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</si>
  <si>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</si>
  <si>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</si>
  <si>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</si>
  <si>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</si>
  <si>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</si>
  <si>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</si>
  <si>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</si>
  <si>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</si>
  <si>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</si>
  <si>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</si>
  <si>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</si>
  <si>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</si>
  <si>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</si>
  <si>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</si>
  <si>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</si>
  <si>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</si>
  <si>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</si>
  <si>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</si>
  <si>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</si>
  <si>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</si>
  <si>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</si>
  <si>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</si>
  <si>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</si>
  <si>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</si>
  <si>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</si>
  <si>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</si>
  <si>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</si>
  <si>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</si>
  <si>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</si>
  <si>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</si>
  <si>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</si>
  <si>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</si>
  <si>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</si>
  <si>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</si>
  <si>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</si>
  <si>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</si>
  <si>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</si>
  <si>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</si>
  <si>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</si>
  <si>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</si>
  <si>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</si>
  <si>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</si>
  <si>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</si>
  <si>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</si>
  <si>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</si>
  <si>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</si>
  <si>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</si>
  <si>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</si>
  <si>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</si>
  <si>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</si>
  <si>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</si>
  <si>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</si>
  <si>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</si>
  <si>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</si>
  <si>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</si>
  <si>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</si>
  <si>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</si>
  <si>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</si>
  <si>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</si>
  <si>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</si>
  <si>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</si>
  <si>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</si>
  <si>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</si>
  <si>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</si>
  <si>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</si>
  <si>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</si>
  <si>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</si>
  <si>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</si>
  <si>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</si>
  <si>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</si>
  <si>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</si>
  <si>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</si>
  <si>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</si>
  <si>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</si>
  <si>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</si>
  <si>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</si>
  <si>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</si>
  <si>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</si>
  <si>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</si>
  <si>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</si>
  <si>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</si>
  <si>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</si>
  <si>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</si>
  <si>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</si>
  <si>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</si>
  <si>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</si>
  <si>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</si>
  <si>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</si>
  <si>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</si>
  <si>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</si>
  <si>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</si>
  <si>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</si>
  <si>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</si>
  <si>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</si>
  <si>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</si>
  <si>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</si>
  <si>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</si>
  <si>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</si>
  <si>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</si>
  <si>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</si>
  <si>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</si>
  <si>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</si>
  <si>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</si>
  <si>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</si>
  <si>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</si>
  <si>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</si>
  <si>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</si>
  <si>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</si>
  <si>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</si>
  <si>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</si>
  <si>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</si>
  <si>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</si>
  <si>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</si>
  <si>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</si>
  <si>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</si>
  <si>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</si>
  <si>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</si>
  <si>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</si>
  <si>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</si>
  <si>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</si>
  <si>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</si>
  <si>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</si>
  <si>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</si>
  <si>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</si>
  <si>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</si>
  <si>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</si>
  <si>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</si>
  <si>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</si>
  <si>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</si>
  <si>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</si>
  <si>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</si>
  <si>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</si>
  <si>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</si>
  <si>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</si>
  <si>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</si>
  <si>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</si>
  <si>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</si>
  <si>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</si>
  <si>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</si>
  <si>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</si>
  <si>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</si>
  <si>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</si>
  <si>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</si>
  <si>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</si>
  <si>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</si>
  <si>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</si>
  <si>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</si>
  <si>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</si>
  <si>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</si>
  <si>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</si>
  <si>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</si>
  <si>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</si>
  <si>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</si>
  <si>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</si>
  <si>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</si>
  <si>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</si>
  <si>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</si>
  <si>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</si>
  <si>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</si>
  <si>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</si>
  <si>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</si>
  <si>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</si>
  <si>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</si>
  <si>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</si>
  <si>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</si>
  <si>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</si>
  <si>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</si>
  <si>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</si>
  <si>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</si>
  <si>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</si>
  <si>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</si>
  <si>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</si>
  <si>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</si>
  <si>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</si>
  <si>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</si>
  <si>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</si>
  <si>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</si>
  <si>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</si>
  <si>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</si>
  <si>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</si>
  <si>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</si>
  <si>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</si>
  <si>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</si>
  <si>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</si>
  <si>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</si>
  <si>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</si>
  <si>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</si>
  <si>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</si>
  <si>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</si>
  <si>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</si>
  <si>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</si>
  <si>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</si>
  <si>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</si>
  <si>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</si>
  <si>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</si>
  <si>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</si>
  <si>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</si>
  <si>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</si>
  <si>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</si>
  <si>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</si>
  <si>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</si>
  <si>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</si>
  <si>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</si>
  <si>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</si>
  <si>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</si>
  <si>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</si>
  <si>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</si>
  <si>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</si>
  <si>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</si>
  <si>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</si>
  <si>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</si>
  <si>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</si>
  <si>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</si>
  <si>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</si>
  <si>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</si>
  <si>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</si>
  <si>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</si>
  <si>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</si>
  <si>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</si>
  <si>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</si>
  <si>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</si>
  <si>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</si>
  <si>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</si>
  <si>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</si>
  <si>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</si>
  <si>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</si>
  <si>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</si>
  <si>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</si>
  <si>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</si>
  <si>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</si>
  <si>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</si>
  <si>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</si>
  <si>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</si>
  <si>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</si>
  <si>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</si>
  <si>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</si>
  <si>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</si>
  <si>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</si>
  <si>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</si>
  <si>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</si>
  <si>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</si>
  <si>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</si>
  <si>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</si>
  <si>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</si>
  <si>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</si>
  <si>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</si>
  <si>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</si>
  <si>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</si>
  <si>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</si>
  <si>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</si>
  <si>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</si>
  <si>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</si>
  <si>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</si>
  <si>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</si>
  <si>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</si>
  <si>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</si>
  <si>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</si>
  <si>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</si>
  <si>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</si>
  <si>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</si>
  <si>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</si>
  <si>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</si>
  <si>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</si>
  <si>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</si>
  <si>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</si>
  <si>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</si>
  <si>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</si>
  <si>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</si>
  <si>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</si>
  <si>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</si>
  <si>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</si>
  <si>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</si>
  <si>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</si>
  <si>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</si>
  <si>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</si>
  <si>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</si>
  <si>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</si>
  <si>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</si>
  <si>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</si>
  <si>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</si>
  <si>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</si>
  <si>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</si>
  <si>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</si>
  <si>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</si>
  <si>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</si>
  <si>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</si>
  <si>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</si>
  <si>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</si>
  <si>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</si>
  <si>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</si>
  <si>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</si>
  <si>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</si>
  <si>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</si>
  <si>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</si>
  <si>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</si>
  <si>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</si>
  <si>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</si>
  <si>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</si>
  <si>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</si>
  <si>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</si>
  <si>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</si>
  <si>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</si>
  <si>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</si>
  <si>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</si>
  <si>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</si>
  <si>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</si>
  <si>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</si>
  <si>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</si>
  <si>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</si>
  <si>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</si>
  <si>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</si>
  <si>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</si>
  <si>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</si>
  <si>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</si>
  <si>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</si>
  <si>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</si>
  <si>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</si>
  <si>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</si>
  <si>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</si>
  <si>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</si>
  <si>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</si>
  <si>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</si>
  <si>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</si>
  <si>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</si>
  <si>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</si>
  <si>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</si>
  <si>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</si>
  <si>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</si>
  <si>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</si>
  <si>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</si>
  <si>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</si>
  <si>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</si>
  <si>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</si>
  <si>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</si>
  <si>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</si>
  <si>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</si>
  <si>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</si>
  <si>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</si>
  <si>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</si>
  <si>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</si>
  <si>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</si>
  <si>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</si>
  <si>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</si>
  <si>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</si>
  <si>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</si>
  <si>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</si>
  <si>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</si>
  <si>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</si>
  <si>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</si>
  <si>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</si>
  <si>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</si>
  <si>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</si>
  <si>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</si>
  <si>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</si>
  <si>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</si>
  <si>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</si>
  <si>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</si>
  <si>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</si>
  <si>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</si>
  <si>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</si>
  <si>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</si>
  <si>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</si>
  <si>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</si>
  <si>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</si>
  <si>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</si>
  <si>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</si>
  <si>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</si>
  <si>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</si>
  <si>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</si>
  <si>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</si>
  <si>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</si>
  <si>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</si>
  <si>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</si>
  <si>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</si>
  <si>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</si>
  <si>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</si>
  <si>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</si>
  <si>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</si>
  <si>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</si>
  <si>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</si>
  <si>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</si>
  <si>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</si>
  <si>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</si>
  <si>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</si>
  <si>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</si>
  <si>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</si>
  <si>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</si>
  <si>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</si>
  <si>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</si>
  <si>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</si>
  <si>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</si>
  <si>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</si>
  <si>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</si>
  <si>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</si>
  <si>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</si>
  <si>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</si>
  <si>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</si>
  <si>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</si>
  <si>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</si>
  <si>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</si>
  <si>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</si>
  <si>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</si>
  <si>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</si>
  <si>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</si>
  <si>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</si>
  <si>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</si>
  <si>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</si>
  <si>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</si>
  <si>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</si>
  <si>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</si>
  <si>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</si>
  <si>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</si>
  <si>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</si>
  <si>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</si>
  <si>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</si>
  <si>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</si>
  <si>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</si>
  <si>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</si>
  <si>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</si>
  <si>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</si>
  <si>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</si>
  <si>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</si>
  <si>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</si>
  <si>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</si>
  <si>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</si>
  <si>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</si>
  <si>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</si>
  <si>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</si>
  <si>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</si>
  <si>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</si>
  <si>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</si>
  <si>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</si>
  <si>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</si>
  <si>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</si>
  <si>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</si>
  <si>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</si>
  <si>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</si>
  <si>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</si>
  <si>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</si>
  <si>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</si>
  <si>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</si>
  <si>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</si>
  <si>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</si>
  <si>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</si>
  <si>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</si>
  <si>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</si>
  <si>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</si>
  <si>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</si>
  <si>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</si>
  <si>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</si>
  <si>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</si>
  <si>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</si>
  <si>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</si>
  <si>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</si>
  <si>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</si>
  <si>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</si>
  <si>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</si>
  <si>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</si>
  <si>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</si>
  <si>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</si>
  <si>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</si>
  <si>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</si>
  <si>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</si>
  <si>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</si>
  <si>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</si>
  <si>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</si>
  <si>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</si>
  <si>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</si>
  <si>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</si>
  <si>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</si>
  <si>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</si>
  <si>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</si>
  <si>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</si>
  <si>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</si>
  <si>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</si>
  <si>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</si>
  <si>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</si>
  <si>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</si>
  <si>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</si>
  <si>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</si>
  <si>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</si>
  <si>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</si>
  <si>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</si>
  <si>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</si>
  <si>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</si>
  <si>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</si>
  <si>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</si>
  <si>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</si>
  <si>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</si>
  <si>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</si>
  <si>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</si>
  <si>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</si>
  <si>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</si>
  <si>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</si>
  <si>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</si>
  <si>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</si>
  <si>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</si>
  <si>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</si>
  <si>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</si>
  <si>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</si>
  <si>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</si>
  <si>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</si>
  <si>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</si>
  <si>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</si>
  <si>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</si>
  <si>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</si>
  <si>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</si>
  <si>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</si>
  <si>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</si>
  <si>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</si>
  <si>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</si>
  <si>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</si>
  <si>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</si>
  <si>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</si>
  <si>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</si>
  <si>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</si>
  <si>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</si>
  <si>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</si>
  <si>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</si>
  <si>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</si>
  <si>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</si>
  <si>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</si>
  <si>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</si>
  <si>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</si>
  <si>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</si>
  <si>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</si>
  <si>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</si>
  <si>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</si>
  <si>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</si>
  <si>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</si>
  <si>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</si>
  <si>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</si>
  <si>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</si>
  <si>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</si>
  <si>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</si>
  <si>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</si>
  <si>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</si>
  <si>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</si>
  <si>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</si>
  <si>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</si>
  <si>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</si>
  <si>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</si>
  <si>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</si>
  <si>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</si>
  <si>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</si>
  <si>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</si>
  <si>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</si>
  <si>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</si>
  <si>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</si>
  <si>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</si>
  <si>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</si>
  <si>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</si>
  <si>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</si>
  <si>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</si>
  <si>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</si>
  <si>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</si>
  <si>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</si>
  <si>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</si>
  <si>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</si>
  <si>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</si>
  <si>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</si>
  <si>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</si>
  <si>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</si>
  <si>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</si>
  <si>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</si>
  <si>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</si>
  <si>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</si>
  <si>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</si>
  <si>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</si>
  <si>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</si>
  <si>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</si>
  <si>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</si>
  <si>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</si>
  <si>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</si>
  <si>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</si>
  <si>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</si>
  <si>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</si>
  <si>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</si>
  <si>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</si>
  <si>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</si>
  <si>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</si>
  <si>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</si>
  <si>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</si>
  <si>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</si>
  <si>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</si>
  <si>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</si>
  <si>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</si>
  <si>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</si>
  <si>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</si>
  <si>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</si>
  <si>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</si>
  <si>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</si>
  <si>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</si>
  <si>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</si>
  <si>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</si>
  <si>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</si>
  <si>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</si>
  <si>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</si>
  <si>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</si>
  <si>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</si>
  <si>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</si>
  <si>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</si>
  <si>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</si>
  <si>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</si>
  <si>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</si>
  <si>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</si>
  <si>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</si>
  <si>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</si>
  <si>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</si>
  <si>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</si>
  <si>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</si>
  <si>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</si>
  <si>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</si>
  <si>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</si>
  <si>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</si>
  <si>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</si>
  <si>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</si>
  <si>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</si>
  <si>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</si>
  <si>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</si>
  <si>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</si>
  <si>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</si>
  <si>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</si>
  <si>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</si>
  <si>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</si>
  <si>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</si>
  <si>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</si>
  <si>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</si>
  <si>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</si>
  <si>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</si>
  <si>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</si>
  <si>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</si>
  <si>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</si>
  <si>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</si>
  <si>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</si>
  <si>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</si>
  <si>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</si>
  <si>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</si>
  <si>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</si>
  <si>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</si>
  <si>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</si>
  <si>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</si>
  <si>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</si>
  <si>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</si>
  <si>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</si>
  <si>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</si>
  <si>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</si>
  <si>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</si>
  <si>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</si>
  <si>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</si>
  <si>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</si>
  <si>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</si>
  <si>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</si>
  <si>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</si>
  <si>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</si>
  <si>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</si>
  <si>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</si>
  <si>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</si>
  <si>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</si>
  <si>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</si>
  <si>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</si>
  <si>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</si>
  <si>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</si>
  <si>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</si>
  <si>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</si>
  <si>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</si>
  <si>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</si>
  <si>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</si>
  <si>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</si>
  <si>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</si>
  <si>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</si>
  <si>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</si>
  <si>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</si>
  <si>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</si>
  <si>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</si>
  <si>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</si>
  <si>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</si>
  <si>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</si>
  <si>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</si>
  <si>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</si>
  <si>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</si>
  <si>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</si>
  <si>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</si>
  <si>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</si>
  <si>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</si>
  <si>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</si>
  <si>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</si>
  <si>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</si>
  <si>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</si>
  <si>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</si>
  <si>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</si>
  <si>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</si>
  <si>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</si>
  <si>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</si>
  <si>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</si>
  <si>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</si>
  <si>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</si>
  <si>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</si>
  <si>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</si>
  <si>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</si>
  <si>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</si>
  <si>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</si>
  <si>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</si>
  <si>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</si>
  <si>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</si>
  <si>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</si>
  <si>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</si>
  <si>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</si>
  <si>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</si>
  <si>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</si>
  <si>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</si>
  <si>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</si>
  <si>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</si>
  <si>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</si>
  <si>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</si>
  <si>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</si>
  <si>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</si>
  <si>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</si>
  <si>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</si>
  <si>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</si>
  <si>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</si>
  <si>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</si>
  <si>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</si>
  <si>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</si>
  <si>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</si>
  <si>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</si>
  <si>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</si>
  <si>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</si>
  <si>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</si>
  <si>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</si>
  <si>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</si>
  <si>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</si>
  <si>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</si>
  <si>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</si>
  <si>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</si>
  <si>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</si>
  <si>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</si>
  <si>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</si>
  <si>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</si>
  <si>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</si>
  <si>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</si>
  <si>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</si>
  <si>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</si>
  <si>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</si>
  <si>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</si>
  <si>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</si>
  <si>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</si>
  <si>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</si>
  <si>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</si>
  <si>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</si>
  <si>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</si>
  <si>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</si>
  <si>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</si>
  <si>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</si>
  <si>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</si>
  <si>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</si>
  <si>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</si>
  <si>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</si>
  <si>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</si>
  <si>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</si>
  <si>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</si>
  <si>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</si>
  <si>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</si>
  <si>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</si>
  <si>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</si>
  <si>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</si>
  <si>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</si>
  <si>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</si>
  <si>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</si>
  <si>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</si>
  <si>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</si>
  <si>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</si>
  <si>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</si>
  <si>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</si>
  <si>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</si>
  <si>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</si>
  <si>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</si>
  <si>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</si>
  <si>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</si>
  <si>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</si>
  <si>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</si>
  <si>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</si>
  <si>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</si>
  <si>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</si>
  <si>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</si>
  <si>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</si>
  <si>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</si>
  <si>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</si>
  <si>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</si>
  <si>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</si>
  <si>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</si>
  <si>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</si>
  <si>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</si>
  <si>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</si>
  <si>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</si>
  <si>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</si>
  <si>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</si>
  <si>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</si>
  <si>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</si>
  <si>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</si>
  <si>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</si>
  <si>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</si>
  <si>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</si>
  <si>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</si>
  <si>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</si>
  <si>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</si>
  <si>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</si>
  <si>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</si>
  <si>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</si>
  <si>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</si>
  <si>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</si>
  <si>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</si>
  <si>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</si>
  <si>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</si>
  <si>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</si>
  <si>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</si>
  <si>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</si>
  <si>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</si>
  <si>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</si>
  <si>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</si>
  <si>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</si>
  <si>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</si>
  <si>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</si>
  <si>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</si>
  <si>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</si>
  <si>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</si>
  <si>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</si>
  <si>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</si>
  <si>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</si>
  <si>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</si>
  <si>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</si>
  <si>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</si>
  <si>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</si>
  <si>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</si>
  <si>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</si>
  <si>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</si>
  <si>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</si>
  <si>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</si>
  <si>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</si>
  <si>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</si>
  <si>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</si>
  <si>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</si>
  <si>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</si>
  <si>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</si>
  <si>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</si>
  <si>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</si>
  <si>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</si>
  <si>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</si>
  <si>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</si>
  <si>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</si>
  <si>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</si>
  <si>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</si>
  <si>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</si>
  <si>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</si>
  <si>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</si>
  <si>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</si>
  <si>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</si>
  <si>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</si>
  <si>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</si>
  <si>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</si>
  <si>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</si>
  <si>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</si>
  <si>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</si>
  <si>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</si>
  <si>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</si>
  <si>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</si>
  <si>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</si>
  <si>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</si>
  <si>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</si>
  <si>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</si>
  <si>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</si>
  <si>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</si>
  <si>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</si>
  <si>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</si>
  <si>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</si>
  <si>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</si>
  <si>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</si>
  <si>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</si>
  <si>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</si>
  <si>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</si>
  <si>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</si>
  <si>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</si>
  <si>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</si>
  <si>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</si>
  <si>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</si>
  <si>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</si>
  <si>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</si>
  <si>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</si>
  <si>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</si>
  <si>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</si>
  <si>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</si>
  <si>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</si>
  <si>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</si>
  <si>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</si>
  <si>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</si>
  <si>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</si>
  <si>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</si>
  <si>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</si>
  <si>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</si>
  <si>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</si>
  <si>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</si>
  <si>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</si>
  <si>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</si>
  <si>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</si>
  <si>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</si>
  <si>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</si>
  <si>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</si>
  <si>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</si>
  <si>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</si>
  <si>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</si>
  <si>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</si>
  <si>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</si>
  <si>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</si>
  <si>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</si>
  <si>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</si>
  <si>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</si>
  <si>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</si>
  <si>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</si>
  <si>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</si>
  <si>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</si>
  <si>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</si>
  <si>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</si>
  <si>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</si>
  <si>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</si>
  <si>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</si>
  <si>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</si>
  <si>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</si>
  <si>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</si>
  <si>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</si>
  <si>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</si>
  <si>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</si>
  <si>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</si>
  <si>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</si>
  <si>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</si>
  <si>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</si>
  <si>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</si>
  <si>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</si>
  <si>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</si>
  <si>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</si>
  <si>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</si>
  <si>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</si>
  <si>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</si>
  <si>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</si>
  <si>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</si>
  <si>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</si>
  <si>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</si>
  <si>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</si>
  <si>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</si>
  <si>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</si>
  <si>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</si>
  <si>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</si>
  <si>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</si>
  <si>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</si>
  <si>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</si>
  <si>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</si>
  <si>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</si>
  <si>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</si>
  <si>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</si>
  <si>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</si>
  <si>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</si>
  <si>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</si>
  <si>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</si>
  <si>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</si>
  <si>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</si>
  <si>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</si>
  <si>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</si>
  <si>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</si>
  <si>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</si>
  <si>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</si>
  <si>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</si>
  <si>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</si>
  <si>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</si>
  <si>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</si>
  <si>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</si>
  <si>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</si>
  <si>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</si>
  <si>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</si>
  <si>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</si>
  <si>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</si>
  <si>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</si>
  <si>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</si>
  <si>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</si>
  <si>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</si>
  <si>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</si>
  <si>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</si>
  <si>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</si>
  <si>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</si>
  <si>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</si>
  <si>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</si>
  <si>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</si>
  <si>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</si>
  <si>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</si>
  <si>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</si>
  <si>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</si>
  <si>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</si>
  <si>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</si>
  <si>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</si>
  <si>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</si>
  <si>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</si>
  <si>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</si>
  <si>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</si>
  <si>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</si>
  <si>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</si>
  <si>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</si>
  <si>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</si>
  <si>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</si>
  <si>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</si>
  <si>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</si>
  <si>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</si>
  <si>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</si>
  <si>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</si>
  <si>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</si>
  <si>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</si>
  <si>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</si>
  <si>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</si>
  <si>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</si>
  <si>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</si>
  <si>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</si>
  <si>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</si>
  <si>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</si>
  <si>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</si>
  <si>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</si>
  <si>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</si>
  <si>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</si>
  <si>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</si>
  <si>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</si>
  <si>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</si>
  <si>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</si>
  <si>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</si>
  <si>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</si>
  <si>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</si>
  <si>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</si>
  <si>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</si>
  <si>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</si>
  <si>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</si>
  <si>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</si>
  <si>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</si>
  <si>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</si>
  <si>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</si>
  <si>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</si>
  <si>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</si>
  <si>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</si>
  <si>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</si>
  <si>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</si>
  <si>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</si>
  <si>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</si>
  <si>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</si>
  <si>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</si>
  <si>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</si>
  <si>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</si>
  <si>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</si>
  <si>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</si>
  <si>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</si>
  <si>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</si>
  <si>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</si>
  <si>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</si>
  <si>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</si>
  <si>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</si>
  <si>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</si>
  <si>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</si>
  <si>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</si>
  <si>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</si>
  <si>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</si>
  <si>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</si>
  <si>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</si>
  <si>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</si>
  <si>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</si>
  <si>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</si>
  <si>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</si>
  <si>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</si>
  <si>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</si>
  <si>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</si>
  <si>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</si>
  <si>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</si>
  <si>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</si>
  <si>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</si>
  <si>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</si>
  <si>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</si>
  <si>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</si>
  <si>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</si>
  <si>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</si>
  <si>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</si>
  <si>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</si>
  <si>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</si>
  <si>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</si>
  <si>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</si>
  <si>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</si>
  <si>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</si>
  <si>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</si>
  <si>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</si>
  <si>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</si>
  <si>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</si>
  <si>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</si>
  <si>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</si>
  <si>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</si>
  <si>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</si>
  <si>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</si>
  <si>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</si>
  <si>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</si>
  <si>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</si>
  <si>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</si>
  <si>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</si>
  <si>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</si>
  <si>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</si>
  <si>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</si>
  <si>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</si>
  <si>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</si>
  <si>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</si>
  <si>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</si>
  <si>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</si>
  <si>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</si>
  <si>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</si>
  <si>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</si>
  <si>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</si>
  <si>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</si>
  <si>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</si>
  <si>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</si>
  <si>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</si>
  <si>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</si>
  <si>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</si>
  <si>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</si>
  <si>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</si>
  <si>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</si>
  <si>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</si>
  <si>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</si>
  <si>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</si>
  <si>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</si>
  <si>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</si>
  <si>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</si>
  <si>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</si>
  <si>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</si>
  <si>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</si>
  <si>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</si>
  <si>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</si>
  <si>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</si>
  <si>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</si>
  <si>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</si>
  <si>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</si>
  <si>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</si>
  <si>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</si>
  <si>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</si>
  <si>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</si>
  <si>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</si>
  <si>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</si>
  <si>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</si>
  <si>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</si>
  <si>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</si>
  <si>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</si>
  <si>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</si>
  <si>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</si>
  <si>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</si>
  <si>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</si>
  <si>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</si>
  <si>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</si>
  <si>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</si>
  <si>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</si>
  <si>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</si>
  <si>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</si>
  <si>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</si>
  <si>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</si>
  <si>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</si>
  <si>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</si>
  <si>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</si>
  <si>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</si>
  <si>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</si>
  <si>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</si>
  <si>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</si>
  <si>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</si>
  <si>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</si>
  <si>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</si>
  <si>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</si>
  <si>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</si>
  <si>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</si>
  <si>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</si>
  <si>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</si>
  <si>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</si>
  <si>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</si>
  <si>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</si>
  <si>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</si>
  <si>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</si>
  <si>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</si>
  <si>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</si>
  <si>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</si>
  <si>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</si>
  <si>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</si>
  <si>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</si>
  <si>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</si>
  <si>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</si>
  <si>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</si>
  <si>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</si>
  <si>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</si>
  <si>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</si>
  <si>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</si>
  <si>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</si>
  <si>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</si>
  <si>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</si>
  <si>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</si>
  <si>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</si>
  <si>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</si>
  <si>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</si>
  <si>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</si>
  <si>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</si>
  <si>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</si>
  <si>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</si>
  <si>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</si>
  <si>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</si>
  <si>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</si>
  <si>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</si>
  <si>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</si>
  <si>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</si>
  <si>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</si>
  <si>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</si>
  <si>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</si>
  <si>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</si>
  <si>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</si>
  <si>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</si>
  <si>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</si>
  <si>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</si>
  <si>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</si>
  <si>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</si>
  <si>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</si>
  <si>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</si>
  <si>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</si>
  <si>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</si>
  <si>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</si>
  <si>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</si>
  <si>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</si>
  <si>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</si>
  <si>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</si>
  <si>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</si>
  <si>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</si>
  <si>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</si>
  <si>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</si>
  <si>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</si>
  <si>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</si>
  <si>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</si>
  <si>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</si>
  <si>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</si>
  <si>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</si>
  <si>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</si>
  <si>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</si>
  <si>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</si>
  <si>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</si>
  <si>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</si>
  <si>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</si>
  <si>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</si>
  <si>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</si>
  <si>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</si>
  <si>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</si>
  <si>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</si>
  <si>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</si>
  <si>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</si>
  <si>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</si>
  <si>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</si>
  <si>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</si>
  <si>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</si>
  <si>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</si>
  <si>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</si>
  <si>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</si>
  <si>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</si>
  <si>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</si>
  <si>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</si>
  <si>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</si>
  <si>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</si>
  <si>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</si>
  <si>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</si>
  <si>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</si>
  <si>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</si>
  <si>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</si>
  <si>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</si>
  <si>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</si>
  <si>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</si>
  <si>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</si>
  <si>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</si>
  <si>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</si>
  <si>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</si>
  <si>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</si>
  <si>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</si>
  <si>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</si>
  <si>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</si>
  <si>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</si>
  <si>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</si>
  <si>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</si>
  <si>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</si>
  <si>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</si>
  <si>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</si>
  <si>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</si>
  <si>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</si>
  <si>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</si>
  <si>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</si>
  <si>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</si>
  <si>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</si>
  <si>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</si>
  <si>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</si>
  <si>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</si>
  <si>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</si>
  <si>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</si>
  <si>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</si>
  <si>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</si>
  <si>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</si>
  <si>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</si>
  <si>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</si>
  <si>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</si>
  <si>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</si>
  <si>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</si>
  <si>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</si>
  <si>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</si>
  <si>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</si>
  <si>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</si>
  <si>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</si>
  <si>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</si>
  <si>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</si>
  <si>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</si>
  <si>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</si>
  <si>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</si>
  <si>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</si>
  <si>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</si>
  <si>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</si>
  <si>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</si>
  <si>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</si>
  <si>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</si>
  <si>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</si>
  <si>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</si>
  <si>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</si>
  <si>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</si>
  <si>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</si>
  <si>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</si>
  <si>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</si>
  <si>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</si>
  <si>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</si>
  <si>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</si>
  <si>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</si>
  <si>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</si>
  <si>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</si>
  <si>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</si>
  <si>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</si>
  <si>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</si>
  <si>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</si>
  <si>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</si>
  <si>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</si>
  <si>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</si>
  <si>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</si>
  <si>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</si>
  <si>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</si>
  <si>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</si>
  <si>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</si>
  <si>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</si>
  <si>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</si>
  <si>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</si>
  <si>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</si>
  <si>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</si>
  <si>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</si>
  <si>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</si>
  <si>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</si>
  <si>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</si>
  <si>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</si>
  <si>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</si>
  <si>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</si>
  <si>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</si>
  <si>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</si>
  <si>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</si>
  <si>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</si>
  <si>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</si>
  <si>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</si>
  <si>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</si>
  <si>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</si>
  <si>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</si>
  <si>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</si>
  <si>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</si>
  <si>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</si>
  <si>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</si>
  <si>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</si>
  <si>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</si>
  <si>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</si>
  <si>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</si>
  <si>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</si>
  <si>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</si>
  <si>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</si>
  <si>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</si>
  <si>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</si>
  <si>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</si>
  <si>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</si>
  <si>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</si>
  <si>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</si>
  <si>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</si>
  <si>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</si>
  <si>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</si>
  <si>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</si>
  <si>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</si>
  <si>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</si>
  <si>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</si>
  <si>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</si>
  <si>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</si>
  <si>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</si>
  <si>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</si>
  <si>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</si>
  <si>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</si>
  <si>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</si>
  <si>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</si>
  <si>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</si>
  <si>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</si>
  <si>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</si>
  <si>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</si>
  <si>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</si>
  <si>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</si>
  <si>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</si>
  <si>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</si>
  <si>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</si>
  <si>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</si>
  <si>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</si>
  <si>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</si>
  <si>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</si>
  <si>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</si>
  <si>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</si>
  <si>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</si>
  <si>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</si>
  <si>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</si>
  <si>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</si>
  <si>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</si>
  <si>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</si>
  <si>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</si>
  <si>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</si>
  <si>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</si>
  <si>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</si>
  <si>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</si>
  <si>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</si>
  <si>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</si>
  <si>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</si>
  <si>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</si>
  <si>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</si>
  <si>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</si>
  <si>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</si>
  <si>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</si>
  <si>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</si>
  <si>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</si>
  <si>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</si>
  <si>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</si>
  <si>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</si>
  <si>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</si>
  <si>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</si>
  <si>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</si>
  <si>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</si>
  <si>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</si>
  <si>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</si>
  <si>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</si>
  <si>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</si>
  <si>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</si>
  <si>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</si>
  <si>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</si>
  <si>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</si>
  <si>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</si>
  <si>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</si>
  <si>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</si>
  <si>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</si>
  <si>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</si>
  <si>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</si>
  <si>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</si>
  <si>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</si>
  <si>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</si>
  <si>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</si>
  <si>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</si>
  <si>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</si>
  <si>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</si>
  <si>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</si>
  <si>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</si>
  <si>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</si>
  <si>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</si>
  <si>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</si>
  <si>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</si>
  <si>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</si>
  <si>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</si>
  <si>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</si>
  <si>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</si>
  <si>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</si>
  <si>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</si>
  <si>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</si>
  <si>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</si>
  <si>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</si>
  <si>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</si>
  <si>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</si>
  <si>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</si>
  <si>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</si>
  <si>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</si>
  <si>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</si>
  <si>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</si>
  <si>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</si>
  <si>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</si>
  <si>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</si>
  <si>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</si>
  <si>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</si>
  <si>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</si>
  <si>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</si>
  <si>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</si>
  <si>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</si>
  <si>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</si>
  <si>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</si>
  <si>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</si>
  <si>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</si>
  <si>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</si>
  <si>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</si>
  <si>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</si>
  <si>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</si>
  <si>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</si>
  <si>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</si>
  <si>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</si>
  <si>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</si>
  <si>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</si>
  <si>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</si>
  <si>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</si>
  <si>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</si>
  <si>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</si>
  <si>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</si>
  <si>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</si>
  <si>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</si>
  <si>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</si>
  <si>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</si>
  <si>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</si>
  <si>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</si>
  <si>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</si>
  <si>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</si>
  <si>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</si>
  <si>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</si>
  <si>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</si>
  <si>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</si>
  <si>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</si>
  <si>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</si>
  <si>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</si>
  <si>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</si>
  <si>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</si>
  <si>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</si>
  <si>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</si>
  <si>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</si>
  <si>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</si>
  <si>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</si>
  <si>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</si>
  <si>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</si>
  <si>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</si>
  <si>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</si>
  <si>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</si>
  <si>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</si>
  <si>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</si>
  <si>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</si>
  <si>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</si>
  <si>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</si>
  <si>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</si>
  <si>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</si>
  <si>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</si>
  <si>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</si>
  <si>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</si>
  <si>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</si>
  <si>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</si>
  <si>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</si>
  <si>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</si>
  <si>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</si>
  <si>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</si>
  <si>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</si>
  <si>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</si>
  <si>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</si>
  <si>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</si>
  <si>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</si>
  <si>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</si>
  <si>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</si>
  <si>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</si>
  <si>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</si>
  <si>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</si>
  <si>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</si>
  <si>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</si>
  <si>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</si>
  <si>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</si>
  <si>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</si>
  <si>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</si>
  <si>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</si>
  <si>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</si>
  <si>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</si>
  <si>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</si>
  <si>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</si>
  <si>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</si>
  <si>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</si>
  <si>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</si>
  <si>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</si>
  <si>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</si>
  <si>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</si>
  <si>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</si>
  <si>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</si>
  <si>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</si>
  <si>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</si>
  <si>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</si>
  <si>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</si>
  <si>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</si>
  <si>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</si>
  <si>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</si>
  <si>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</si>
  <si>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</si>
  <si>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</si>
  <si>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</si>
  <si>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</si>
  <si>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</si>
  <si>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</si>
  <si>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</si>
  <si>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</si>
  <si>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</si>
  <si>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</si>
  <si>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</si>
  <si>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</si>
  <si>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</si>
  <si>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</si>
  <si>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</si>
  <si>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</si>
  <si>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</si>
  <si>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</si>
  <si>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</si>
  <si>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</si>
  <si>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</si>
  <si>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</si>
  <si>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</si>
  <si>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</si>
  <si>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</si>
  <si>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</si>
  <si>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</si>
  <si>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</si>
  <si>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</si>
  <si>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</si>
  <si>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</si>
  <si>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</si>
  <si>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</si>
  <si>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</si>
  <si>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</si>
  <si>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</si>
  <si>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</si>
  <si>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</si>
  <si>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</si>
  <si>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</si>
  <si>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</si>
  <si>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</si>
  <si>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</si>
  <si>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</si>
  <si>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</si>
  <si>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</si>
  <si>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</si>
  <si>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</si>
  <si>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</si>
  <si>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</si>
  <si>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</si>
  <si>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</si>
  <si>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</si>
  <si>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</si>
  <si>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</si>
  <si>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</si>
  <si>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</si>
  <si>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</si>
  <si>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</si>
  <si>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</si>
  <si>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</si>
  <si>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</si>
  <si>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</si>
  <si>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</si>
  <si>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</si>
  <si>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</si>
  <si>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</si>
  <si>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</si>
  <si>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</si>
  <si>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</si>
  <si>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</si>
  <si>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</si>
  <si>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</si>
  <si>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</si>
  <si>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</si>
  <si>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</si>
  <si>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</si>
  <si>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</si>
  <si>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</si>
  <si>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</si>
  <si>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</si>
  <si>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</si>
  <si>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</si>
  <si>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</si>
  <si>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</si>
  <si>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</si>
  <si>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</si>
  <si>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</si>
  <si>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</si>
  <si>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</si>
  <si>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</si>
  <si>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</si>
  <si>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</si>
  <si>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</si>
  <si>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</si>
  <si>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</si>
  <si>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</si>
  <si>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</si>
  <si>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</si>
  <si>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</si>
  <si>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</si>
  <si>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</si>
  <si>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</si>
  <si>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</si>
  <si>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</si>
  <si>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</si>
  <si>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</si>
  <si>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</si>
  <si>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</si>
  <si>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</si>
  <si>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</si>
  <si>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</si>
  <si>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</si>
  <si>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</si>
  <si>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</si>
  <si>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</si>
  <si>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</si>
  <si>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</si>
  <si>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</si>
  <si>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</si>
  <si>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</si>
  <si>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</si>
  <si>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</si>
  <si>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</si>
  <si>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</si>
  <si>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</si>
  <si>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</si>
  <si>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</si>
  <si>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</si>
  <si>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</si>
  <si>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</si>
  <si>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</si>
  <si>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</si>
  <si>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</si>
  <si>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</si>
  <si>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</si>
  <si>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</si>
  <si>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</si>
  <si>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</si>
  <si>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</si>
  <si>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</si>
  <si>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</si>
  <si>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</si>
  <si>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</si>
  <si>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</si>
  <si>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</si>
  <si>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</si>
  <si>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</si>
  <si>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</si>
  <si>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</si>
  <si>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</si>
  <si>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</si>
  <si>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</si>
  <si>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</si>
  <si>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</si>
  <si>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</si>
  <si>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</si>
  <si>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</si>
  <si>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</si>
  <si>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</si>
  <si>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</si>
  <si>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</si>
  <si>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</si>
  <si>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</si>
  <si>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</si>
  <si>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</si>
  <si>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</si>
  <si>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</si>
  <si>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</si>
  <si>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</si>
  <si>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</si>
  <si>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</si>
  <si>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</si>
  <si>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</si>
  <si>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</si>
  <si>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</si>
  <si>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</si>
  <si>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</si>
  <si>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</si>
  <si>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</si>
  <si>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</si>
  <si>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</si>
  <si>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</si>
  <si>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</si>
  <si>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</si>
  <si>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</si>
  <si>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</si>
  <si>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</si>
  <si>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</si>
  <si>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</si>
  <si>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</si>
  <si>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</si>
  <si>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</si>
  <si>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</si>
  <si>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</si>
  <si>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</si>
  <si>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</si>
  <si>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</si>
  <si>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</si>
  <si>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</si>
  <si>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</si>
  <si>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</si>
  <si>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</si>
  <si>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</si>
  <si>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</si>
  <si>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</si>
  <si>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</si>
  <si>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</si>
  <si>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</si>
  <si>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</si>
  <si>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</si>
  <si>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</si>
  <si>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</si>
  <si>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</si>
  <si>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</si>
  <si>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</si>
  <si>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</si>
  <si>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</si>
  <si>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</si>
  <si>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</si>
  <si>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</si>
  <si>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</si>
  <si>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</si>
  <si>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</si>
  <si>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</si>
  <si>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</si>
  <si>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</si>
  <si>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</si>
  <si>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</si>
  <si>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</si>
  <si>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</si>
  <si>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</si>
  <si>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</si>
  <si>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</si>
  <si>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</si>
  <si>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</si>
  <si>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</si>
  <si>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</si>
  <si>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</si>
  <si>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</si>
  <si>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</si>
  <si>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</si>
  <si>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</si>
  <si>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</si>
  <si>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</si>
  <si>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</si>
  <si>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</si>
  <si>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</si>
  <si>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</si>
  <si>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</si>
  <si>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</si>
  <si>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</si>
  <si>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</si>
  <si>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</si>
  <si>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</si>
  <si>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</si>
  <si>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</si>
  <si>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</si>
  <si>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</si>
  <si>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</si>
  <si>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</si>
  <si>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</si>
  <si>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</si>
  <si>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</si>
  <si>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</si>
  <si>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</si>
  <si>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</si>
  <si>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</si>
  <si>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</si>
  <si>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</si>
  <si>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</si>
  <si>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</si>
  <si>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</si>
  <si>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</si>
  <si>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</si>
  <si>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</si>
  <si>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</si>
  <si>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</si>
  <si>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</si>
  <si>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</si>
  <si>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</si>
  <si>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</si>
  <si>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</si>
  <si>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</si>
  <si>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</si>
  <si>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</si>
  <si>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</si>
  <si>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</si>
  <si>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</si>
  <si>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</si>
  <si>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</si>
  <si>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</si>
  <si>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</si>
  <si>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</si>
  <si>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</si>
  <si>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</si>
  <si>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</si>
  <si>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</si>
  <si>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</si>
  <si>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</si>
  <si>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</si>
  <si>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</si>
  <si>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</si>
  <si>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</si>
  <si>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</si>
  <si>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</si>
  <si>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</si>
  <si>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</si>
  <si>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</si>
  <si>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</si>
  <si>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</si>
  <si>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</si>
  <si>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</si>
  <si>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</si>
  <si>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</si>
  <si>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</si>
  <si>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</si>
  <si>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</si>
  <si>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</si>
  <si>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</si>
  <si>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</si>
  <si>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</si>
  <si>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</si>
  <si>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</si>
  <si>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</si>
  <si>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</si>
  <si>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</si>
  <si>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</si>
  <si>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</si>
  <si>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</si>
  <si>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</si>
  <si>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</si>
  <si>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</si>
  <si>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</si>
  <si>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</si>
  <si>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</si>
  <si>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</si>
  <si>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</si>
  <si>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</si>
  <si>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</si>
  <si>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</si>
  <si>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</si>
  <si>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</si>
  <si>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</si>
  <si>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</si>
  <si>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</si>
  <si>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</si>
  <si>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</si>
  <si>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</si>
  <si>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</si>
  <si>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</si>
  <si>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</si>
  <si>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</si>
  <si>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</si>
  <si>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</si>
  <si>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</si>
  <si>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</si>
  <si>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</si>
  <si>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</si>
  <si>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</si>
  <si>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</si>
  <si>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</si>
  <si>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</si>
  <si>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</si>
  <si>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</si>
  <si>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</si>
  <si>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</si>
  <si>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</si>
  <si>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</si>
  <si>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</si>
  <si>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</si>
  <si>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</si>
  <si>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</si>
  <si>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</si>
  <si>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</si>
  <si>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</si>
  <si>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</si>
  <si>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</si>
  <si>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</si>
  <si>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</si>
  <si>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</si>
  <si>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</si>
  <si>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</si>
  <si>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</si>
  <si>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</si>
  <si>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</si>
  <si>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</si>
  <si>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</si>
  <si>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</si>
  <si>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</si>
  <si>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</si>
  <si>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</si>
  <si>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</si>
  <si>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</si>
  <si>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</si>
  <si>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</si>
  <si>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</si>
  <si>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</si>
  <si>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</si>
  <si>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</si>
  <si>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</si>
  <si>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</si>
  <si>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</si>
  <si>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</si>
  <si>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</si>
  <si>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</si>
  <si>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</si>
  <si>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</si>
  <si>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</si>
  <si>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</si>
  <si>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</si>
  <si>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</si>
  <si>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</si>
  <si>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</si>
  <si>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</si>
  <si>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</si>
  <si>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</si>
  <si>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</si>
  <si>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</si>
  <si>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</si>
  <si>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</si>
  <si>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</si>
  <si>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</si>
  <si>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</si>
  <si>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</si>
  <si>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</si>
  <si>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</si>
  <si>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</si>
  <si>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</si>
  <si>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</si>
  <si>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</si>
  <si>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</si>
  <si>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</si>
  <si>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</si>
  <si>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</si>
  <si>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</si>
  <si>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</si>
  <si>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</si>
  <si>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</si>
  <si>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</si>
  <si>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</si>
  <si>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</si>
  <si>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</si>
  <si>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</si>
  <si>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</si>
  <si>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</si>
  <si>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</si>
  <si>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</si>
  <si>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</si>
  <si>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</si>
  <si>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</si>
  <si>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</si>
  <si>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</si>
  <si>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</si>
  <si>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</si>
  <si>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</si>
  <si>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</si>
  <si>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</si>
  <si>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</si>
  <si>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</si>
  <si>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</si>
  <si>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</si>
  <si>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</si>
  <si>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</si>
  <si>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</si>
  <si>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</si>
  <si>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</si>
  <si>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</si>
  <si>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</si>
  <si>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</si>
  <si>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</si>
  <si>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</si>
  <si>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</si>
  <si>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</si>
  <si>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</si>
  <si>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</si>
  <si>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</si>
  <si>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</si>
  <si>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</si>
  <si>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</si>
  <si>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</si>
  <si>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</si>
  <si>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</si>
  <si>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</si>
  <si>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</si>
  <si>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</si>
  <si>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</si>
  <si>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</si>
  <si>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</si>
  <si>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</si>
  <si>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</si>
  <si>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</si>
  <si>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</si>
  <si>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</si>
  <si>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</si>
  <si>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</si>
  <si>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</si>
  <si>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</si>
  <si>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</si>
  <si>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</si>
  <si>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</si>
  <si>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</si>
  <si>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</si>
  <si>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</si>
  <si>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</si>
  <si>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</si>
  <si>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</si>
  <si>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</si>
  <si>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</si>
  <si>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</si>
  <si>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</si>
  <si>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</si>
  <si>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</si>
  <si>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</si>
  <si>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</si>
  <si>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</si>
  <si>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</si>
  <si>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</si>
  <si>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</si>
  <si>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</si>
  <si>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</si>
  <si>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</si>
  <si>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</si>
  <si>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</si>
  <si>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</si>
  <si>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</si>
  <si>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</si>
  <si>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</si>
  <si>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</si>
  <si>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</si>
  <si>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</si>
  <si>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</si>
  <si>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</si>
  <si>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</si>
  <si>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</si>
  <si>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</si>
  <si>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</si>
  <si>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</si>
  <si>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</si>
  <si>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</si>
  <si>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</si>
  <si>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</si>
  <si>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</si>
  <si>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</si>
  <si>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</si>
  <si>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</si>
  <si>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</si>
  <si>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</si>
  <si>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</si>
  <si>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</si>
  <si>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</si>
  <si>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</si>
  <si>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</si>
  <si>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</si>
  <si>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</si>
  <si>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</si>
  <si>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</si>
  <si>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</si>
  <si>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</si>
  <si>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</si>
  <si>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</si>
  <si>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</si>
  <si>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</si>
  <si>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</si>
  <si>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</si>
  <si>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</si>
  <si>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</si>
  <si>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</si>
  <si>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</si>
  <si>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</si>
  <si>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</si>
  <si>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</si>
  <si>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</si>
  <si>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</si>
  <si>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</si>
  <si>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</si>
  <si>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</si>
  <si>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</si>
  <si>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</si>
  <si>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</si>
  <si>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</si>
  <si>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</si>
  <si>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</si>
  <si>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</si>
  <si>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</si>
  <si>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</si>
  <si>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</si>
  <si>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</si>
  <si>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</si>
  <si>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</si>
  <si>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</si>
  <si>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</si>
  <si>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</si>
  <si>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</si>
  <si>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</si>
  <si>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</si>
  <si>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</si>
  <si>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</si>
  <si>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</si>
  <si>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</si>
  <si>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</si>
  <si>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</si>
  <si>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</si>
  <si>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</si>
  <si>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</si>
  <si>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</si>
  <si>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</si>
  <si>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</si>
  <si>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</si>
  <si>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</si>
  <si>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</si>
  <si>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</si>
  <si>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</si>
  <si>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</si>
  <si>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</si>
  <si>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</si>
  <si>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</si>
  <si>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</si>
  <si>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</si>
  <si>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</si>
  <si>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</si>
  <si>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</si>
  <si>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</si>
  <si>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</si>
  <si>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</si>
  <si>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</si>
  <si>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</si>
  <si>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</si>
  <si>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</si>
  <si>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</si>
  <si>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</si>
  <si>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</si>
  <si>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</si>
  <si>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</si>
  <si>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</si>
  <si>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</si>
  <si>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</si>
  <si>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</si>
  <si>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</si>
  <si>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</si>
  <si>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</si>
  <si>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</si>
  <si>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</si>
  <si>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</si>
  <si>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</si>
  <si>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</si>
  <si>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</si>
  <si>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</si>
  <si>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</si>
  <si>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</si>
  <si>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</si>
  <si>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</si>
  <si>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</si>
  <si>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</si>
  <si>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</si>
  <si>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</si>
  <si>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</si>
  <si>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</si>
  <si>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</si>
  <si>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</si>
  <si>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</si>
  <si>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</si>
  <si>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</si>
  <si>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</si>
  <si>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</si>
  <si>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</si>
  <si>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</si>
  <si>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</si>
  <si>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</si>
  <si>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</si>
  <si>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</si>
  <si>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</si>
  <si>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</si>
  <si>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</si>
  <si>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</si>
  <si>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</si>
  <si>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</si>
  <si>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</si>
  <si>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</si>
  <si>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</si>
  <si>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</si>
  <si>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</si>
  <si>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</si>
  <si>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</si>
  <si>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</si>
  <si>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</si>
  <si>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</si>
  <si>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</si>
  <si>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</si>
  <si>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</si>
  <si>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</si>
  <si>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</si>
  <si>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</si>
  <si>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</si>
  <si>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</si>
  <si>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</si>
  <si>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</si>
  <si>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</si>
  <si>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</si>
  <si>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</si>
  <si>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</si>
  <si>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</si>
  <si>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</si>
  <si>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</si>
  <si>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</si>
  <si>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</si>
  <si>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</si>
  <si>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</si>
  <si>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</si>
  <si>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</si>
  <si>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</si>
  <si>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</si>
  <si>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</si>
  <si>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</si>
  <si>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</si>
  <si>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</si>
  <si>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</si>
  <si>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</si>
  <si>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</si>
  <si>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</si>
  <si>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</si>
  <si>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</si>
  <si>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</si>
  <si>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</si>
  <si>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</si>
  <si>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</si>
  <si>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</si>
  <si>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</si>
  <si>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</si>
  <si>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</si>
  <si>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</si>
  <si>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</si>
  <si>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</si>
  <si>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</si>
  <si>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</si>
  <si>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</si>
  <si>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</si>
  <si>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</si>
  <si>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</si>
  <si>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</si>
  <si>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</si>
  <si>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</si>
  <si>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</si>
  <si>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</si>
  <si>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</si>
  <si>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</si>
  <si>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</si>
  <si>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</si>
  <si>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</si>
  <si>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</si>
  <si>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</si>
  <si>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</si>
  <si>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</si>
  <si>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</si>
  <si>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</si>
  <si>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</si>
  <si>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</si>
  <si>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</si>
  <si>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</si>
  <si>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</si>
  <si>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</si>
  <si>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</si>
  <si>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</si>
  <si>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</si>
  <si>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</si>
  <si>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</si>
  <si>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</si>
  <si>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</si>
  <si>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</si>
  <si>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</si>
  <si>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</si>
  <si>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</si>
  <si>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</si>
  <si>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</si>
  <si>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</si>
  <si>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</si>
  <si>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</si>
  <si>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</si>
  <si>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</si>
  <si>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</si>
  <si>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</si>
  <si>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</si>
  <si>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</si>
  <si>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</si>
  <si>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</si>
  <si>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</si>
  <si>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</si>
  <si>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</si>
  <si>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</si>
  <si>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</si>
  <si>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</si>
  <si>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</si>
  <si>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</si>
  <si>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</si>
  <si>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</si>
  <si>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</si>
  <si>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</si>
  <si>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</si>
  <si>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</si>
  <si>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</si>
  <si>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</si>
  <si>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</si>
  <si>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</si>
  <si>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</si>
  <si>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</si>
  <si>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</si>
  <si>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</si>
  <si>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</si>
  <si>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</si>
  <si>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</si>
  <si>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</si>
  <si>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</si>
  <si>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</si>
  <si>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</si>
  <si>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</si>
  <si>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</si>
  <si>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</si>
  <si>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</si>
  <si>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</si>
  <si>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</si>
  <si>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</si>
  <si>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</si>
  <si>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</si>
  <si>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</si>
  <si>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</si>
  <si>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</si>
  <si>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</si>
  <si>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</si>
  <si>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</si>
  <si>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</si>
  <si>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</si>
  <si>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</si>
  <si>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</si>
  <si>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</si>
  <si>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</si>
  <si>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</si>
  <si>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</si>
  <si>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</si>
  <si>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</si>
  <si>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</si>
  <si>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</si>
  <si>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</si>
  <si>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</si>
  <si>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</si>
  <si>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</si>
  <si>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</si>
  <si>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</si>
  <si>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</si>
  <si>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</si>
  <si>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</si>
  <si>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</si>
  <si>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</si>
  <si>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</si>
  <si>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</si>
  <si>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</si>
  <si>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</si>
  <si>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</si>
  <si>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</si>
  <si>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</si>
  <si>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</si>
  <si>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</si>
  <si>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</si>
  <si>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</si>
  <si>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</si>
  <si>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</si>
  <si>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</si>
  <si>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</si>
  <si>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</si>
  <si>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</si>
  <si>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</si>
  <si>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</si>
  <si>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</si>
  <si>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</si>
  <si>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</si>
  <si>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</si>
  <si>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</si>
  <si>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</si>
  <si>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</si>
  <si>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</si>
  <si>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</si>
  <si>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</si>
  <si>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</si>
  <si>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</si>
  <si>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</si>
  <si>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</si>
  <si>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</si>
  <si>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</si>
  <si>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</si>
  <si>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</si>
  <si>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</si>
  <si>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</si>
  <si>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</si>
  <si>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</si>
  <si>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</si>
  <si>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</si>
  <si>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</si>
  <si>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</si>
  <si>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</si>
  <si>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</si>
  <si>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</si>
  <si>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</si>
  <si>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</si>
  <si>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</si>
  <si>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</si>
  <si>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</si>
  <si>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</si>
  <si>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</si>
  <si>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</si>
  <si>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</si>
  <si>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</si>
  <si>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</si>
  <si>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</si>
  <si>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</si>
  <si>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</si>
  <si>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</si>
  <si>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</si>
  <si>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</si>
  <si>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</si>
  <si>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</si>
  <si>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</si>
  <si>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</si>
  <si>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</si>
  <si>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</si>
  <si>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</si>
  <si>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</si>
  <si>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</si>
  <si>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</si>
  <si>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</si>
  <si>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</si>
  <si>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</si>
  <si>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</si>
  <si>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</si>
  <si>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</si>
  <si>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</si>
  <si>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</si>
  <si>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</si>
  <si>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</si>
  <si>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</si>
  <si>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</si>
  <si>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</si>
  <si>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</si>
  <si>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</si>
  <si>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</si>
  <si>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</si>
  <si>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</si>
  <si>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</si>
  <si>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</si>
  <si>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</si>
  <si>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</si>
  <si>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</si>
  <si>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</si>
  <si>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</si>
  <si>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</si>
  <si>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</si>
  <si>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</si>
  <si>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</si>
  <si>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</si>
  <si>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</si>
  <si>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</si>
  <si>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</si>
  <si>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</si>
  <si>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</si>
  <si>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</si>
  <si>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</si>
  <si>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</si>
  <si>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</si>
  <si>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</si>
  <si>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</si>
  <si>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</si>
  <si>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</si>
  <si>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</si>
  <si>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</si>
  <si>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</si>
  <si>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</si>
  <si>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</si>
  <si>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</si>
  <si>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</si>
  <si>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</si>
  <si>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</si>
  <si>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</si>
  <si>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</si>
  <si>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</si>
  <si>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</si>
  <si>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</si>
  <si>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</si>
  <si>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</si>
  <si>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</si>
  <si>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</si>
  <si>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</si>
  <si>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</si>
  <si>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</si>
  <si>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</si>
  <si>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</si>
  <si>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</si>
  <si>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</si>
  <si>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</si>
  <si>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</si>
  <si>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</si>
  <si>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</si>
  <si>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</si>
  <si>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</si>
  <si>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</si>
  <si>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</si>
  <si>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</si>
  <si>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</si>
  <si>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</si>
  <si>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</si>
  <si>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</si>
  <si>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</si>
  <si>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</si>
  <si>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</si>
  <si>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</si>
  <si>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</si>
  <si>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</si>
  <si>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</si>
  <si>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</si>
  <si>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</si>
  <si>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</si>
  <si>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</si>
  <si>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</si>
  <si>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</si>
  <si>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</si>
  <si>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</si>
  <si>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</si>
  <si>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</si>
  <si>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</si>
  <si>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</si>
  <si>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</si>
  <si>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</si>
  <si>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</si>
  <si>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</si>
  <si>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</si>
  <si>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</si>
  <si>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</si>
  <si>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</si>
  <si>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</si>
  <si>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</si>
  <si>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</si>
  <si>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</si>
  <si>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</si>
  <si>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</si>
  <si>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</si>
  <si>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</si>
  <si>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</si>
  <si>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</si>
  <si>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</si>
  <si>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</si>
  <si>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</si>
  <si>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</si>
  <si>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</si>
  <si>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</si>
  <si>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</si>
  <si>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</si>
  <si>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</si>
  <si>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</si>
  <si>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</si>
  <si>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</si>
  <si>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</si>
  <si>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</si>
  <si>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</si>
  <si>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</si>
  <si>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</si>
  <si>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</si>
  <si>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</si>
  <si>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</si>
  <si>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</si>
  <si>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</si>
  <si>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</si>
  <si>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</si>
  <si>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</si>
  <si>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</si>
  <si>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</si>
  <si>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</si>
  <si>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</si>
  <si>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</si>
  <si>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</si>
  <si>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</si>
  <si>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</si>
  <si>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</si>
  <si>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</si>
  <si>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</si>
  <si>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</si>
  <si>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</si>
  <si>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</si>
  <si>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</si>
  <si>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</si>
  <si>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</si>
  <si>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</si>
  <si>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</si>
  <si>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</si>
  <si>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</si>
  <si>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</si>
  <si>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</si>
  <si>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</si>
  <si>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</si>
  <si>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</si>
  <si>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</si>
  <si>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</si>
  <si>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</si>
  <si>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</si>
  <si>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</si>
  <si>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</si>
  <si>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</si>
  <si>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</si>
  <si>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</si>
  <si>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</si>
  <si>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</si>
  <si>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</si>
  <si>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</si>
  <si>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</si>
  <si>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</si>
  <si>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</si>
  <si>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</si>
  <si>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</si>
  <si>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</si>
  <si>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</si>
  <si>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</si>
  <si>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</si>
  <si>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</si>
  <si>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</si>
  <si>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</si>
  <si>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</si>
  <si>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</si>
  <si>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</si>
  <si>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</si>
  <si>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</si>
  <si>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</si>
  <si>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</si>
  <si>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</si>
  <si>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</si>
  <si>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</si>
  <si>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</si>
  <si>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</si>
  <si>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</si>
  <si>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</si>
  <si>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</si>
  <si>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</si>
  <si>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</si>
  <si>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</si>
  <si>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</si>
  <si>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</si>
  <si>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</si>
  <si>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</si>
  <si>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</si>
  <si>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</si>
  <si>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</si>
  <si>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</si>
  <si>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</si>
  <si>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</si>
  <si>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</si>
  <si>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</si>
  <si>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</si>
  <si>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</si>
  <si>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</si>
  <si>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</si>
  <si>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</si>
  <si>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</si>
  <si>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</si>
  <si>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</si>
  <si>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</si>
  <si>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</si>
  <si>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</si>
  <si>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</si>
  <si>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</si>
  <si>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</si>
  <si>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</si>
  <si>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</si>
  <si>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</si>
  <si>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</si>
  <si>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</si>
  <si>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</si>
  <si>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</si>
  <si>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</si>
  <si>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</si>
  <si>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</si>
  <si>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</si>
  <si>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</si>
  <si>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</si>
  <si>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</si>
  <si>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</si>
  <si>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</si>
  <si>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</si>
  <si>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</si>
  <si>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</si>
  <si>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</si>
  <si>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</si>
  <si>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</si>
  <si>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</si>
  <si>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</si>
  <si>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</si>
  <si>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</si>
  <si>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</si>
  <si>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</si>
  <si>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</si>
  <si>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</si>
  <si>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</si>
  <si>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</si>
  <si>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</si>
  <si>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</si>
  <si>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</si>
  <si>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</si>
  <si>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</si>
  <si>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</si>
  <si>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</si>
  <si>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</si>
  <si>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</si>
  <si>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</si>
  <si>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</si>
  <si>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</si>
  <si>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</si>
  <si>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</si>
  <si>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</si>
  <si>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</si>
  <si>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</si>
  <si>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</si>
  <si>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</si>
  <si>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</si>
  <si>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</si>
  <si>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</si>
  <si>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</si>
  <si>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</si>
  <si>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</si>
  <si>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</si>
  <si>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</si>
  <si>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</si>
  <si>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</si>
  <si>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</si>
  <si>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</si>
  <si>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</si>
  <si>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</si>
  <si>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</si>
  <si>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</si>
  <si>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</si>
  <si>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</si>
  <si>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</si>
  <si>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</si>
  <si>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</si>
  <si>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</si>
  <si>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</si>
  <si>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</si>
  <si>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</si>
  <si>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</si>
  <si>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</si>
  <si>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</si>
  <si>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</si>
  <si>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</si>
  <si>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</si>
  <si>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</si>
  <si>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</si>
  <si>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</si>
  <si>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</si>
  <si>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</si>
  <si>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</si>
  <si>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</si>
  <si>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</si>
  <si>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</si>
  <si>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</si>
  <si>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</si>
  <si>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</si>
  <si>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</si>
  <si>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</si>
  <si>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</si>
  <si>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</si>
  <si>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</si>
  <si>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</si>
  <si>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</si>
  <si>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</si>
  <si>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</si>
  <si>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</si>
  <si>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</si>
  <si>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</si>
  <si>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</si>
  <si>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</si>
  <si>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</si>
  <si>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</si>
  <si>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</si>
  <si>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</si>
  <si>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</si>
  <si>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</si>
  <si>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</si>
  <si>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</si>
  <si>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</si>
  <si>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</si>
  <si>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</si>
  <si>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</si>
  <si>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</si>
  <si>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</si>
  <si>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</si>
  <si>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</si>
  <si>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</si>
  <si>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</si>
  <si>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</si>
  <si>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</si>
  <si>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</si>
  <si>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</si>
  <si>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</si>
  <si>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</si>
  <si>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</si>
  <si>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</si>
  <si>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</si>
  <si>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</si>
  <si>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</si>
  <si>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</si>
  <si>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</si>
  <si>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</si>
  <si>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</si>
  <si>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</si>
  <si>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</si>
  <si>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</si>
  <si>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</si>
  <si>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</si>
  <si>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</si>
  <si>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</si>
  <si>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</si>
  <si>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</si>
  <si>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</si>
  <si>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</si>
  <si>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</si>
  <si>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</si>
  <si>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</si>
  <si>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</si>
  <si>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</si>
  <si>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</si>
  <si>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</si>
  <si>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</si>
  <si>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</si>
  <si>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</si>
  <si>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</si>
  <si>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</si>
  <si>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</si>
  <si>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</si>
  <si>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</si>
  <si>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</si>
  <si>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</si>
  <si>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</si>
  <si>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</si>
  <si>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</si>
  <si>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</si>
  <si>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</si>
  <si>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</si>
  <si>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</si>
  <si>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</si>
  <si>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</si>
  <si>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</si>
  <si>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</si>
  <si>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</si>
  <si>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</si>
  <si>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</si>
  <si>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</si>
  <si>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</si>
  <si>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</si>
  <si>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</si>
  <si>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</si>
  <si>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</si>
  <si>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</si>
  <si>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</si>
  <si>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</si>
  <si>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</si>
  <si>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</si>
  <si>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</si>
  <si>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</si>
  <si>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</si>
  <si>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</si>
  <si>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</si>
  <si>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</si>
  <si>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</si>
  <si>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</si>
  <si>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</si>
  <si>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</si>
  <si>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</si>
  <si>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</si>
  <si>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</si>
  <si>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</si>
  <si>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</si>
  <si>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</si>
  <si>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</si>
  <si>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</si>
  <si>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</si>
  <si>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</si>
  <si>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</si>
  <si>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</si>
  <si>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</si>
  <si>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</si>
  <si>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</si>
  <si>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</si>
  <si>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</si>
  <si>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</si>
  <si>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</si>
  <si>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</si>
  <si>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</si>
  <si>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</si>
  <si>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</si>
  <si>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</si>
  <si>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</si>
  <si>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</si>
  <si>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</si>
  <si>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</si>
  <si>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</si>
  <si>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</si>
  <si>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</si>
  <si>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</si>
  <si>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</si>
  <si>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</si>
  <si>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</si>
  <si>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</si>
  <si>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</si>
  <si>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</si>
  <si>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</si>
  <si>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</si>
  <si>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</si>
  <si>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</si>
  <si>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</si>
  <si>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</si>
  <si>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</si>
  <si>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</si>
  <si>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</si>
  <si>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</si>
  <si>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</si>
  <si>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</si>
  <si>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</si>
  <si>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</si>
  <si>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</si>
  <si>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</si>
  <si>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</si>
  <si>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</si>
  <si>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</si>
  <si>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</si>
  <si>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</si>
  <si>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</si>
  <si>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</si>
  <si>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</si>
  <si>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</si>
  <si>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</si>
  <si>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</si>
  <si>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</si>
  <si>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</si>
  <si>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</si>
  <si>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</si>
  <si>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</si>
  <si>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</si>
  <si>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</si>
  <si>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</si>
  <si>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</si>
  <si>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</si>
  <si>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</si>
  <si>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</si>
  <si>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</si>
  <si>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</si>
  <si>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</si>
  <si>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</si>
  <si>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</si>
  <si>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</si>
  <si>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</si>
  <si>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</si>
  <si>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</si>
  <si>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</si>
  <si>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</si>
  <si>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</si>
  <si>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</si>
  <si>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</si>
  <si>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</si>
  <si>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</si>
  <si>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</si>
  <si>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</si>
  <si>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</si>
  <si>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</si>
  <si>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</si>
  <si>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</si>
  <si>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</si>
  <si>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</si>
  <si>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</si>
  <si>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</si>
  <si>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</si>
  <si>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</si>
  <si>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</si>
  <si>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</si>
  <si>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</si>
  <si>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</si>
  <si>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</si>
  <si>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</si>
  <si>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</si>
  <si>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</si>
  <si>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</si>
  <si>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</si>
  <si>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</si>
  <si>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</si>
  <si>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</si>
  <si>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</si>
  <si>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</si>
  <si>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</si>
  <si>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</si>
  <si>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</si>
  <si>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</si>
  <si>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</si>
  <si>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</si>
  <si>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</si>
  <si>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</si>
  <si>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</si>
  <si>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</si>
  <si>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</si>
  <si>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</si>
  <si>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</si>
  <si>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</si>
  <si>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</si>
  <si>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</si>
  <si>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</si>
  <si>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</si>
  <si>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</si>
  <si>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</si>
  <si>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</si>
  <si>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</si>
  <si>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</si>
  <si>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</si>
  <si>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</si>
  <si>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</si>
  <si>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</si>
  <si>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</si>
  <si>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</si>
  <si>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</si>
  <si>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</si>
  <si>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</si>
  <si>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</si>
  <si>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</si>
  <si>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</si>
  <si>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</si>
  <si>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</si>
  <si>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</si>
  <si>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</si>
  <si>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</si>
  <si>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</si>
  <si>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</si>
  <si>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</si>
  <si>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</si>
  <si>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</si>
  <si>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</si>
  <si>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</si>
  <si>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</si>
  <si>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</si>
  <si>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</si>
  <si>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</si>
  <si>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</si>
  <si>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</si>
  <si>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</si>
  <si>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</si>
  <si>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</si>
  <si>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</si>
  <si>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</si>
  <si>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</si>
  <si>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</si>
  <si>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</si>
  <si>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</si>
  <si>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</si>
  <si>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</si>
  <si>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</si>
  <si>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</si>
  <si>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</si>
  <si>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</si>
  <si>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</si>
  <si>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</si>
  <si>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</si>
  <si>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</si>
  <si>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</si>
  <si>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</si>
  <si>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</si>
  <si>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</si>
  <si>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</si>
  <si>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</si>
  <si>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</si>
  <si>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</si>
  <si>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</si>
  <si>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</si>
  <si>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</si>
  <si>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</si>
  <si>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</si>
  <si>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</si>
  <si>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</si>
  <si>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</si>
  <si>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</si>
  <si>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</si>
  <si>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</si>
  <si>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</si>
  <si>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</si>
  <si>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</si>
  <si>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</si>
  <si>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</si>
  <si>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</si>
  <si>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</si>
  <si>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</si>
  <si>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</si>
  <si>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</si>
  <si>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</si>
  <si>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</si>
  <si>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</si>
  <si>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</si>
  <si>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</si>
  <si>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</si>
  <si>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</si>
  <si>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</si>
  <si>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</si>
  <si>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</si>
  <si>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</si>
  <si>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</si>
  <si>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</si>
  <si>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</si>
  <si>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</si>
  <si>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</si>
  <si>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</si>
  <si>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</si>
  <si>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</si>
  <si>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</si>
  <si>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</si>
  <si>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</si>
  <si>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</si>
  <si>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</si>
  <si>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</si>
  <si>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</si>
  <si>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</si>
  <si>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</si>
  <si>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</si>
  <si>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</si>
  <si>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</si>
  <si>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</si>
  <si>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</si>
  <si>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</si>
  <si>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</si>
  <si>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</si>
  <si>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</si>
  <si>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</si>
  <si>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</si>
  <si>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</si>
  <si>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</si>
  <si>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</si>
  <si>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</si>
  <si>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</si>
  <si>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</si>
  <si>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</si>
  <si>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</si>
  <si>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</si>
  <si>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</si>
  <si>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</si>
  <si>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</si>
  <si>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</si>
  <si>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</si>
  <si>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</si>
  <si>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</si>
  <si>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</si>
  <si>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</si>
  <si>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</si>
  <si>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</si>
  <si>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</si>
  <si>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</si>
  <si>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</si>
  <si>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</si>
  <si>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</si>
  <si>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</si>
  <si>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</si>
  <si>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</si>
  <si>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</si>
  <si>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</si>
  <si>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</si>
  <si>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</si>
  <si>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</si>
  <si>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</si>
  <si>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</si>
  <si>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</si>
  <si>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</si>
  <si>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</si>
  <si>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</si>
  <si>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</si>
  <si>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</si>
  <si>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</si>
  <si>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</si>
  <si>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</si>
  <si>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</si>
  <si>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</si>
  <si>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</si>
  <si>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</si>
  <si>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</si>
  <si>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</si>
  <si>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</si>
  <si>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</si>
  <si>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</si>
  <si>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</si>
  <si>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</si>
  <si>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</si>
  <si>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</si>
  <si>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</si>
  <si>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</si>
  <si>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</si>
  <si>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</si>
  <si>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</si>
  <si>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</si>
  <si>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</si>
  <si>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</si>
  <si>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</si>
  <si>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</si>
  <si>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</si>
  <si>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</si>
  <si>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</si>
  <si>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</si>
  <si>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</si>
  <si>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</si>
  <si>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</si>
  <si>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</si>
  <si>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</si>
  <si>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</si>
  <si>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</si>
  <si>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</si>
  <si>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</si>
  <si>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</si>
  <si>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</si>
  <si>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</si>
  <si>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</si>
  <si>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</si>
  <si>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</si>
  <si>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</si>
  <si>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</si>
  <si>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</si>
  <si>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</si>
  <si>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</si>
  <si>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</si>
  <si>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</si>
  <si>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</si>
  <si>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</si>
  <si>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</si>
  <si>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</si>
  <si>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</si>
  <si>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</si>
  <si>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</si>
  <si>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</si>
  <si>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</si>
  <si>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</si>
  <si>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</si>
  <si>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</si>
  <si>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</si>
  <si>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</si>
  <si>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</si>
  <si>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</si>
  <si>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</si>
  <si>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</si>
  <si>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</si>
  <si>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</si>
  <si>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</si>
  <si>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</si>
  <si>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</si>
  <si>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</si>
  <si>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</si>
  <si>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</si>
  <si>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</si>
  <si>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</si>
  <si>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</si>
  <si>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</si>
  <si>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</si>
  <si>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</si>
  <si>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</si>
  <si>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</si>
  <si>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</si>
  <si>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</si>
  <si>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</si>
  <si>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</si>
  <si>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</si>
  <si>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</si>
  <si>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</si>
  <si>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</si>
  <si>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</si>
  <si>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</si>
  <si>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</si>
  <si>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</si>
  <si>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</si>
  <si>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</si>
  <si>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</si>
  <si>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</si>
  <si>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</si>
  <si>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</si>
  <si>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</si>
  <si>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</si>
  <si>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</si>
  <si>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</si>
  <si>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</si>
  <si>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</si>
  <si>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</si>
  <si>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</si>
  <si>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</si>
  <si>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</si>
  <si>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</si>
  <si>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</si>
  <si>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</si>
  <si>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</si>
  <si>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</si>
  <si>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</si>
  <si>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</si>
  <si>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</si>
  <si>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</si>
  <si>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</si>
  <si>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</si>
  <si>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</si>
  <si>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</si>
  <si>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</si>
  <si>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</si>
  <si>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</si>
  <si>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</si>
  <si>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</si>
  <si>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</si>
  <si>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</si>
  <si>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</si>
  <si>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</si>
  <si>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</si>
  <si>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</si>
  <si>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</si>
  <si>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</si>
  <si>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</si>
  <si>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</si>
  <si>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</si>
  <si>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</si>
  <si>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</si>
  <si>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</si>
  <si>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</si>
  <si>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</si>
  <si>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</si>
  <si>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</si>
  <si>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</si>
  <si>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</si>
  <si>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</si>
  <si>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</si>
  <si>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</si>
  <si>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</si>
  <si>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</si>
  <si>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</si>
  <si>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</si>
  <si>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</si>
  <si>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</si>
  <si>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</si>
  <si>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</si>
  <si>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</si>
  <si>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</si>
  <si>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</si>
  <si>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</si>
  <si>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</si>
  <si>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</si>
  <si>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</si>
  <si>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</si>
  <si>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</si>
  <si>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</si>
  <si>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</si>
  <si>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</si>
  <si>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</si>
  <si>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</si>
  <si>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</si>
  <si>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</si>
  <si>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</si>
  <si>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</si>
  <si>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</si>
  <si>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</si>
  <si>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</si>
  <si>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</si>
  <si>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</si>
  <si>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</si>
  <si>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</si>
  <si>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</si>
  <si>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</si>
  <si>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</si>
  <si>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</si>
  <si>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</si>
  <si>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</si>
  <si>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</si>
  <si>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</si>
  <si>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</si>
  <si>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</si>
  <si>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</si>
  <si>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</si>
  <si>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</si>
  <si>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</si>
  <si>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</si>
  <si>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</si>
  <si>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</si>
  <si>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</si>
  <si>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</si>
  <si>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</si>
  <si>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</si>
  <si>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</si>
  <si>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</si>
  <si>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</si>
  <si>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</si>
  <si>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</si>
  <si>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</si>
  <si>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</si>
  <si>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</si>
  <si>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</si>
  <si>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</si>
  <si>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</si>
  <si>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</si>
  <si>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</si>
  <si>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</si>
  <si>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</si>
  <si>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</si>
  <si>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</si>
  <si>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</si>
  <si>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</si>
  <si>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</si>
  <si>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</si>
  <si>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</si>
  <si>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</si>
  <si>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</si>
  <si>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</si>
  <si>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</si>
  <si>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</si>
  <si>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</si>
  <si>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</si>
  <si>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</si>
  <si>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</si>
  <si>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</si>
  <si>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</si>
  <si>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</si>
  <si>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</si>
  <si>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</si>
  <si>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</si>
  <si>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</si>
  <si>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</si>
  <si>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</si>
  <si>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</si>
  <si>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</si>
  <si>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</si>
  <si>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</si>
  <si>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</si>
  <si>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</si>
  <si>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</si>
  <si>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</si>
  <si>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</si>
  <si>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</si>
  <si>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</si>
  <si>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</si>
  <si>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</si>
  <si>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</si>
  <si>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</si>
  <si>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</si>
  <si>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</si>
  <si>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</si>
  <si>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</si>
  <si>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</si>
  <si>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</si>
  <si>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</si>
  <si>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</si>
  <si>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</si>
  <si>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</si>
  <si>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</si>
  <si>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</si>
  <si>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</si>
  <si>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</si>
  <si>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</si>
  <si>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</si>
  <si>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</si>
  <si>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</si>
  <si>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</si>
  <si>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</si>
  <si>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</si>
  <si>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</si>
  <si>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</si>
  <si>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</si>
  <si>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</si>
  <si>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</si>
  <si>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</si>
  <si>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</si>
  <si>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</si>
  <si>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</si>
  <si>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</si>
  <si>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</si>
  <si>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</si>
  <si>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</si>
  <si>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</si>
  <si>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</si>
  <si>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</si>
  <si>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</si>
  <si>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</si>
  <si>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</si>
  <si>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</si>
  <si>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</si>
  <si>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</si>
  <si>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</si>
  <si>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</si>
  <si>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</si>
  <si>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</si>
  <si>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</si>
  <si>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</si>
  <si>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</si>
  <si>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</si>
  <si>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</si>
  <si>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</si>
  <si>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</si>
  <si>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</si>
  <si>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</si>
  <si>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</si>
  <si>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</si>
  <si>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</si>
  <si>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</si>
  <si>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</si>
  <si>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</si>
  <si>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</si>
  <si>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</si>
  <si>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</si>
  <si>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</si>
  <si>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</si>
  <si>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</si>
  <si>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</si>
  <si>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</si>
  <si>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</si>
  <si>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</si>
  <si>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</si>
  <si>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</si>
  <si>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</si>
  <si>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</si>
  <si>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</si>
  <si>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</si>
  <si>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</si>
  <si>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</si>
  <si>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</si>
  <si>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</si>
  <si>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</si>
  <si>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</si>
  <si>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</si>
  <si>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</si>
  <si>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</si>
  <si>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</si>
  <si>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</si>
  <si>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</si>
  <si>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</si>
  <si>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</si>
  <si>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</si>
  <si>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</si>
  <si>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</si>
  <si>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</si>
  <si>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</si>
  <si>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</si>
  <si>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</si>
  <si>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</si>
  <si>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</si>
  <si>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</si>
  <si>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</si>
  <si>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</si>
  <si>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</si>
  <si>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</si>
  <si>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</si>
  <si>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</si>
  <si>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</si>
  <si>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</si>
  <si>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</si>
  <si>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</si>
  <si>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</si>
  <si>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</si>
  <si>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</si>
  <si>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</si>
  <si>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</si>
  <si>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</si>
  <si>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</si>
  <si>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</si>
  <si>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</si>
  <si>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</si>
  <si>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</si>
  <si>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</si>
  <si>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</si>
  <si>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</si>
  <si>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</si>
  <si>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</si>
  <si>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</si>
  <si>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</si>
  <si>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</si>
  <si>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</si>
  <si>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</si>
  <si>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</si>
  <si>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</si>
  <si>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</si>
  <si>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</si>
  <si>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</si>
  <si>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</si>
  <si>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</si>
  <si>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</si>
  <si>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</si>
  <si>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</si>
  <si>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</si>
  <si>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</si>
  <si>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</si>
  <si>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</si>
  <si>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</si>
  <si>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</si>
  <si>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</si>
  <si>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</si>
  <si>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</si>
  <si>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</si>
  <si>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</si>
  <si>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</si>
  <si>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</si>
  <si>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</si>
  <si>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</si>
  <si>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</si>
  <si>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</si>
  <si>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</si>
  <si>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</si>
  <si>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</si>
  <si>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</si>
  <si>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</si>
  <si>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</si>
  <si>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</si>
  <si>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</si>
  <si>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</si>
  <si>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</si>
  <si>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</si>
  <si>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</si>
  <si>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</si>
  <si>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</si>
  <si>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</si>
  <si>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</si>
  <si>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</si>
  <si>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</si>
  <si>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</si>
  <si>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</si>
  <si>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</si>
  <si>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</si>
  <si>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</si>
  <si>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</si>
  <si>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</si>
  <si>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</si>
  <si>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</si>
  <si>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</si>
  <si>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</si>
  <si>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</si>
  <si>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</si>
  <si>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</si>
  <si>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</si>
  <si>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</si>
  <si>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</si>
  <si>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</si>
  <si>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</si>
  <si>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</si>
  <si>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</si>
  <si>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</si>
  <si>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</si>
  <si>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</si>
  <si>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</si>
  <si>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</si>
  <si>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</si>
  <si>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</si>
  <si>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</si>
  <si>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</si>
  <si>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</si>
  <si>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</si>
  <si>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</si>
  <si>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</si>
  <si>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</si>
  <si>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</si>
  <si>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</si>
  <si>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</si>
  <si>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</si>
  <si>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</si>
  <si>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</si>
  <si>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</si>
  <si>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</si>
  <si>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</si>
  <si>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</si>
  <si>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</si>
  <si>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</si>
  <si>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</si>
  <si>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</si>
  <si>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</si>
  <si>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</si>
  <si>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</si>
  <si>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</si>
  <si>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</si>
  <si>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</si>
  <si>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</si>
  <si>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</si>
  <si>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</si>
  <si>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</si>
  <si>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</si>
  <si>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</si>
  <si>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</si>
  <si>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</si>
  <si>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</si>
  <si>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</si>
  <si>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</si>
  <si>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</si>
  <si>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</si>
  <si>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</si>
  <si>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</si>
  <si>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</si>
  <si>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</si>
  <si>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</si>
  <si>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</si>
  <si>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</si>
  <si>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</si>
  <si>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</si>
  <si>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</si>
  <si>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</si>
  <si>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</si>
  <si>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</si>
  <si>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</si>
  <si>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</si>
  <si>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</si>
  <si>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</si>
  <si>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</si>
  <si>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</si>
  <si>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</si>
  <si>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</si>
  <si>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</si>
  <si>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</si>
  <si>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</si>
  <si>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</si>
  <si>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</si>
  <si>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</si>
  <si>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</si>
  <si>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</si>
  <si>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</si>
  <si>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</si>
  <si>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</si>
  <si>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</si>
  <si>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</si>
  <si>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</si>
  <si>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</si>
  <si>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</si>
  <si>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</si>
  <si>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</si>
  <si>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</si>
  <si>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</si>
  <si>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</si>
  <si>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</si>
  <si>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</si>
  <si>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</si>
  <si>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</si>
  <si>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</si>
  <si>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</si>
  <si>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</si>
  <si>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</si>
  <si>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</si>
  <si>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</si>
  <si>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</si>
  <si>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</si>
  <si>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</si>
  <si>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</si>
  <si>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</si>
  <si>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</si>
  <si>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</si>
  <si>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</si>
  <si>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</si>
  <si>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</si>
  <si>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</si>
  <si>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</si>
  <si>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</si>
  <si>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</si>
  <si>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</si>
  <si>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</si>
  <si>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</si>
  <si>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</si>
  <si>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</si>
  <si>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</si>
  <si>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</si>
  <si>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</si>
  <si>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</si>
  <si>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</si>
  <si>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</si>
  <si>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</si>
  <si>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</si>
  <si>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</si>
  <si>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</si>
  <si>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</si>
  <si>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</si>
  <si>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</si>
  <si>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</si>
  <si>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</si>
  <si>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</si>
  <si>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</si>
  <si>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</si>
  <si>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</si>
  <si>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</si>
  <si>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</si>
  <si>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</si>
  <si>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</si>
  <si>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</si>
  <si>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</si>
  <si>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</si>
  <si>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</si>
  <si>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</si>
  <si>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</si>
  <si>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</si>
  <si>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</si>
  <si>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</si>
  <si>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</si>
  <si>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</si>
  <si>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</si>
  <si>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</si>
  <si>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</si>
  <si>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</si>
  <si>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</si>
  <si>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</si>
  <si>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</si>
  <si>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</si>
  <si>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</si>
  <si>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</si>
  <si>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</si>
  <si>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</si>
  <si>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</si>
  <si>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</si>
  <si>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</si>
  <si>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</si>
  <si>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</si>
  <si>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</si>
  <si>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</si>
  <si>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</si>
  <si>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</si>
  <si>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</si>
  <si>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</si>
  <si>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</si>
  <si>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</si>
  <si>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</si>
  <si>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</si>
  <si>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</si>
  <si>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</si>
  <si>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</si>
  <si>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</si>
  <si>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</si>
  <si>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</si>
  <si>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</si>
  <si>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</si>
  <si>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</si>
  <si>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</si>
  <si>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</si>
  <si>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</si>
  <si>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</si>
  <si>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</si>
  <si>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</si>
  <si>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</si>
  <si>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</si>
  <si>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</si>
  <si>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</si>
  <si>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</si>
  <si>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</si>
  <si>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</si>
  <si>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</si>
  <si>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</si>
  <si>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</si>
  <si>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</si>
  <si>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</si>
  <si>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</si>
  <si>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</si>
  <si>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</si>
  <si>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</si>
  <si>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</si>
  <si>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</si>
  <si>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</si>
  <si>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</si>
  <si>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</si>
  <si>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</si>
  <si>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</si>
  <si>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</si>
  <si>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</si>
  <si>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</si>
  <si>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</si>
  <si>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</si>
  <si>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</si>
  <si>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</si>
  <si>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</si>
  <si>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</si>
  <si>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</si>
  <si>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</si>
  <si>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</si>
  <si>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</si>
  <si>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</si>
  <si>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</si>
  <si>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</si>
  <si>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</si>
  <si>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</si>
  <si>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</si>
  <si>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</si>
  <si>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</si>
  <si>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</si>
  <si>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</si>
  <si>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</si>
  <si>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</si>
  <si>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</si>
  <si>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</si>
  <si>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</si>
  <si>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</si>
  <si>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</si>
  <si>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</si>
  <si>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</si>
  <si>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</si>
  <si>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</si>
  <si>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</si>
  <si>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</si>
  <si>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</si>
  <si>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</si>
  <si>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</si>
  <si>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</si>
  <si>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</si>
  <si>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</si>
  <si>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</si>
  <si>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</si>
  <si>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</si>
  <si>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</si>
  <si>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</si>
  <si>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</si>
  <si>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</si>
  <si>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</si>
  <si>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</si>
  <si>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</si>
  <si>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</si>
  <si>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</si>
  <si>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</si>
  <si>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</si>
  <si>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</si>
  <si>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</si>
  <si>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</si>
  <si>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</si>
  <si>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</si>
  <si>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</si>
  <si>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</si>
  <si>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</si>
  <si>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</si>
  <si>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</si>
  <si>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</si>
  <si>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</si>
  <si>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</si>
  <si>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</si>
  <si>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</si>
  <si>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</si>
  <si>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</si>
  <si>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</si>
  <si>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</si>
  <si>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</si>
  <si>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</si>
  <si>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</si>
  <si>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</si>
  <si>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</si>
  <si>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</si>
  <si>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</si>
  <si>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</si>
  <si>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</si>
  <si>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</si>
  <si>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</si>
  <si>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</si>
  <si>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</si>
  <si>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</si>
  <si>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</si>
  <si>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</si>
  <si>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</si>
  <si>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</si>
  <si>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</si>
  <si>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</si>
  <si>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</si>
  <si>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</si>
  <si>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</si>
  <si>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</si>
  <si>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</si>
  <si>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</si>
  <si>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</si>
  <si>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</si>
  <si>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</si>
  <si>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</si>
  <si>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</si>
  <si>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</si>
  <si>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</si>
  <si>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</si>
  <si>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</si>
  <si>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</si>
  <si>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</si>
  <si>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</si>
  <si>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</si>
  <si>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</si>
  <si>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</si>
  <si>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</si>
  <si>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</si>
  <si>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</si>
  <si>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</si>
  <si>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</si>
  <si>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</si>
  <si>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</si>
  <si>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</si>
  <si>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</si>
  <si>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</si>
  <si>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</si>
  <si>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</si>
  <si>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</si>
  <si>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</si>
  <si>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</si>
  <si>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</si>
  <si>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</si>
  <si>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</si>
  <si>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</si>
  <si>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</si>
  <si>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</si>
  <si>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</si>
  <si>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</si>
  <si>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</si>
  <si>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</si>
  <si>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</si>
  <si>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</si>
  <si>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</si>
  <si>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</si>
  <si>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</si>
  <si>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</si>
  <si>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</si>
  <si>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</si>
  <si>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</si>
  <si>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</si>
  <si>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</si>
  <si>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</si>
  <si>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</si>
  <si>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</si>
  <si>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</si>
  <si>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</si>
  <si>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</si>
  <si>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</si>
  <si>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</si>
  <si>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</si>
  <si>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</si>
  <si>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</si>
  <si>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</si>
  <si>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</si>
  <si>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</si>
  <si>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</si>
  <si>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</si>
  <si>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</si>
  <si>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</si>
  <si>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</si>
  <si>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</si>
  <si>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</si>
  <si>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</si>
  <si>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</si>
  <si>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</si>
  <si>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</si>
  <si>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</si>
  <si>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</si>
  <si>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</si>
  <si>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</si>
  <si>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</si>
  <si>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</si>
  <si>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</si>
  <si>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</si>
  <si>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</si>
  <si>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</si>
  <si>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</si>
  <si>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</si>
  <si>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</si>
  <si>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</si>
  <si>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</si>
  <si>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</si>
  <si>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</si>
  <si>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</si>
  <si>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</si>
  <si>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</si>
  <si>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</si>
  <si>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</si>
  <si>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</si>
  <si>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</si>
  <si>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</si>
  <si>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</si>
  <si>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</si>
  <si>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</si>
  <si>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</si>
  <si>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</si>
  <si>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</si>
  <si>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</si>
  <si>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</si>
  <si>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</si>
  <si>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</si>
  <si>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</si>
  <si>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</si>
  <si>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</si>
  <si>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</si>
  <si>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</si>
  <si>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</si>
  <si>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</si>
  <si>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</si>
  <si>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</si>
  <si>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</si>
  <si>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</si>
  <si>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</si>
  <si>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</si>
  <si>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</si>
  <si>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</si>
  <si>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</si>
  <si>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</si>
  <si>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</si>
  <si>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</si>
  <si>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</si>
  <si>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</si>
  <si>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</si>
  <si>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</si>
  <si>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</si>
  <si>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</si>
  <si>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</si>
  <si>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</si>
  <si>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</si>
  <si>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</si>
  <si>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</si>
  <si>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</si>
  <si>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</si>
  <si>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</si>
  <si>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</si>
  <si>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</si>
  <si>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</si>
  <si>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</si>
  <si>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</si>
  <si>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</si>
  <si>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</si>
  <si>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</si>
  <si>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</si>
  <si>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</si>
  <si>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</si>
  <si>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</si>
  <si>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</si>
  <si>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</si>
  <si>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</si>
  <si>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</si>
  <si>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</si>
  <si>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</si>
  <si>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</si>
  <si>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</si>
  <si>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</si>
  <si>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</si>
  <si>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</si>
  <si>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</si>
  <si>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</si>
  <si>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</si>
  <si>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</si>
  <si>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</si>
  <si>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</si>
  <si>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</si>
  <si>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</si>
  <si>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</si>
  <si>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</si>
  <si>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</si>
  <si>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</si>
  <si>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</si>
  <si>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</si>
  <si>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</si>
  <si>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</si>
  <si>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</si>
  <si>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</si>
  <si>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</si>
  <si>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</si>
  <si>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</si>
  <si>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</si>
  <si>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</si>
  <si>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</si>
  <si>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</si>
  <si>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</si>
  <si>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</si>
  <si>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</si>
  <si>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</si>
  <si>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</si>
  <si>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</si>
  <si>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</si>
  <si>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</si>
  <si>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</si>
  <si>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</si>
  <si>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</si>
  <si>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</si>
  <si>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</si>
  <si>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</si>
  <si>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</si>
  <si>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</si>
  <si>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</si>
  <si>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</si>
  <si>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</si>
  <si>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</si>
  <si>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</si>
  <si>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</si>
  <si>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</si>
  <si>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</si>
  <si>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</si>
  <si>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</si>
  <si>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</si>
  <si>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</si>
  <si>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</si>
  <si>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</si>
  <si>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</si>
  <si>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</si>
  <si>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</si>
  <si>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</si>
  <si>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</si>
  <si>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</si>
  <si>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</si>
  <si>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</si>
  <si>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</si>
  <si>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</si>
  <si>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</si>
  <si>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</si>
  <si>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</si>
  <si>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</si>
  <si>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</si>
  <si>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</si>
  <si>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</si>
  <si>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</si>
  <si>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</si>
  <si>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</si>
  <si>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</si>
  <si>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</si>
  <si>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</si>
  <si>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</si>
  <si>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</si>
  <si>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</si>
  <si>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</si>
  <si>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</si>
  <si>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</si>
  <si>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</si>
  <si>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</si>
  <si>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</si>
  <si>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</si>
  <si>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</si>
  <si>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</si>
  <si>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</si>
  <si>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</si>
  <si>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</si>
  <si>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</si>
  <si>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</si>
  <si>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</si>
  <si>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</si>
  <si>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</si>
  <si>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</si>
  <si>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</si>
  <si>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</si>
  <si>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</si>
  <si>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</si>
  <si>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</si>
  <si>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</si>
  <si>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</si>
  <si>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</si>
  <si>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</si>
  <si>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</si>
  <si>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</si>
  <si>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</si>
  <si>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</si>
  <si>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</si>
  <si>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</si>
  <si>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</si>
  <si>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</si>
  <si>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</si>
  <si>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</si>
  <si>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</si>
  <si>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</si>
  <si>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</si>
  <si>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</si>
  <si>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</si>
  <si>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</si>
  <si>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</si>
  <si>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</si>
  <si>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</si>
  <si>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</si>
  <si>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</si>
  <si>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</si>
  <si>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</si>
  <si>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</si>
  <si>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</si>
  <si>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</si>
  <si>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</si>
  <si>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</si>
  <si>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</si>
  <si>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</si>
  <si>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</si>
  <si>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</si>
  <si>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</si>
  <si>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</si>
  <si>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</si>
  <si>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</si>
  <si>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</si>
  <si>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</si>
  <si>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</si>
  <si>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</si>
  <si>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</si>
  <si>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</si>
  <si>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</si>
  <si>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</si>
  <si>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</si>
  <si>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</si>
  <si>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</si>
  <si>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</si>
  <si>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</si>
  <si>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</si>
  <si>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</si>
  <si>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</si>
  <si>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</si>
  <si>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</si>
  <si>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</si>
  <si>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</si>
  <si>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</si>
  <si>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</si>
  <si>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</si>
  <si>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</si>
  <si>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</si>
  <si>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</si>
  <si>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</si>
  <si>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</si>
  <si>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</si>
  <si>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</si>
  <si>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</si>
  <si>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</si>
  <si>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</si>
  <si>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</si>
  <si>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</si>
  <si>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</si>
  <si>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</si>
  <si>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</si>
  <si>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</si>
  <si>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</si>
  <si>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</si>
  <si>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</si>
  <si>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</si>
  <si>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</si>
  <si>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</si>
  <si>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</si>
  <si>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</si>
  <si>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</si>
  <si>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</si>
  <si>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</si>
  <si>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</si>
  <si>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</si>
  <si>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</si>
  <si>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</si>
  <si>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</si>
  <si>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</si>
  <si>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</si>
  <si>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</si>
  <si>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</si>
  <si>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</si>
  <si>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</si>
  <si>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</si>
  <si>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</si>
  <si>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</si>
  <si>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</si>
  <si>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</si>
  <si>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</si>
  <si>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</si>
  <si>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</si>
  <si>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</si>
  <si>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</si>
  <si>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</si>
  <si>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</si>
  <si>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</si>
  <si>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</si>
  <si>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</si>
  <si>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</si>
  <si>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</si>
  <si>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</si>
  <si>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</si>
  <si>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</si>
  <si>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</si>
  <si>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</si>
  <si>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</si>
  <si>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</si>
  <si>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</si>
  <si>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</si>
  <si>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</si>
  <si>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</si>
  <si>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</si>
  <si>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</si>
  <si>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</si>
  <si>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</si>
  <si>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</si>
  <si>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</si>
  <si>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</si>
  <si>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</si>
  <si>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</si>
  <si>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</si>
  <si>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</si>
  <si>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</si>
  <si>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</si>
  <si>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</si>
  <si>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</si>
  <si>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</si>
  <si>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</si>
  <si>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</si>
  <si>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</si>
  <si>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</si>
  <si>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</si>
  <si>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</si>
  <si>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</si>
  <si>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</si>
  <si>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</si>
  <si>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</si>
  <si>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</si>
  <si>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</si>
  <si>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</si>
  <si>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</si>
  <si>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</si>
  <si>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</si>
  <si>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</si>
  <si>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</si>
  <si>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</si>
  <si>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</si>
  <si>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</si>
  <si>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</si>
  <si>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</si>
  <si>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</si>
  <si>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</si>
  <si>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</si>
  <si>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</si>
  <si>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</si>
  <si>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</si>
  <si>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</si>
  <si>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</si>
  <si>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</si>
  <si>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</si>
  <si>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</si>
  <si>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</si>
  <si>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</si>
  <si>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</si>
  <si>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</si>
  <si>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</si>
  <si>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</si>
  <si>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</si>
  <si>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</si>
  <si>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</si>
  <si>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</si>
  <si>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</si>
  <si>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</si>
  <si>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</si>
  <si>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</si>
  <si>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</si>
  <si>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</si>
  <si>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</si>
  <si>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</si>
  <si>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</si>
  <si>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</si>
  <si>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</si>
  <si>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</si>
  <si>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</si>
  <si>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</si>
  <si>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</si>
  <si>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</si>
  <si>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</si>
  <si>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</si>
  <si>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</si>
  <si>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</si>
  <si>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</si>
  <si>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</si>
  <si>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</si>
  <si>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</si>
  <si>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</si>
  <si>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</si>
  <si>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</si>
  <si>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</si>
  <si>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</si>
  <si>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</si>
  <si>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</si>
  <si>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</si>
  <si>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</si>
  <si>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</si>
  <si>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</si>
  <si>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</si>
  <si>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</si>
  <si>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</si>
  <si>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</si>
  <si>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</si>
  <si>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</si>
  <si>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</si>
  <si>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</si>
  <si>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</si>
  <si>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</si>
  <si>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</si>
  <si>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</si>
  <si>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</si>
  <si>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</si>
  <si>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</si>
  <si>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</si>
  <si>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</si>
  <si>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</si>
  <si>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</si>
  <si>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</si>
  <si>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</si>
  <si>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</si>
  <si>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</si>
  <si>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</si>
  <si>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</si>
  <si>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</si>
  <si>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</si>
  <si>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</si>
  <si>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</si>
  <si>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</si>
  <si>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</si>
  <si>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</si>
  <si>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</si>
  <si>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</si>
  <si>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</si>
  <si>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</si>
  <si>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</si>
  <si>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</si>
  <si>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</si>
  <si>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</si>
  <si>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</si>
  <si>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</si>
  <si>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</si>
  <si>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</si>
  <si>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</si>
  <si>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</si>
  <si>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</si>
  <si>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</si>
  <si>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</si>
  <si>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</si>
  <si>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</si>
  <si>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</si>
  <si>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</si>
  <si>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</si>
  <si>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</si>
  <si>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</si>
  <si>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</si>
  <si>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</si>
  <si>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</si>
  <si>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</si>
  <si>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</si>
  <si>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</si>
  <si>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</si>
  <si>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</si>
  <si>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</si>
  <si>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</si>
  <si>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</si>
  <si>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</si>
  <si>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</si>
  <si>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</si>
  <si>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</si>
  <si>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</si>
  <si>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</si>
  <si>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</si>
  <si>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</si>
  <si>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</si>
  <si>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</si>
  <si>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</si>
  <si>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</si>
  <si>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</si>
  <si>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</si>
  <si>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</si>
  <si>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</si>
  <si>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</si>
  <si>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</si>
  <si>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</si>
  <si>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</si>
  <si>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</si>
  <si>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</si>
  <si>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</si>
  <si>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</si>
  <si>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</si>
  <si>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</si>
  <si>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</si>
  <si>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</si>
  <si>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</si>
  <si>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</si>
  <si>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</si>
  <si>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</si>
  <si>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</si>
  <si>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</si>
  <si>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</si>
  <si>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</si>
  <si>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</si>
  <si>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</si>
  <si>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</si>
  <si>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</si>
  <si>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</si>
  <si>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</si>
  <si>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</si>
  <si>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</si>
  <si>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</si>
  <si>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</si>
  <si>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</si>
  <si>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</si>
  <si>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</si>
  <si>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</si>
  <si>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</si>
  <si>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</si>
  <si>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</si>
  <si>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</si>
  <si>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</si>
  <si>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</si>
  <si>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</si>
  <si>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</si>
  <si>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</si>
  <si>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</si>
  <si>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</si>
  <si>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</si>
  <si>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</si>
  <si>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</si>
  <si>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</si>
  <si>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</si>
  <si>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</si>
  <si>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</si>
  <si>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</si>
  <si>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</si>
  <si>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</si>
  <si>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</si>
  <si>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</si>
  <si>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</si>
  <si>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</si>
  <si>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</si>
  <si>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</si>
  <si>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</si>
  <si>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</si>
  <si>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</si>
  <si>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</si>
  <si>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</si>
  <si>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</si>
  <si>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</si>
  <si>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</si>
  <si>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</si>
  <si>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</si>
  <si>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</si>
  <si>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</si>
  <si>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</si>
  <si>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</si>
  <si>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</si>
  <si>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</si>
  <si>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</si>
  <si>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</si>
  <si>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</si>
  <si>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</si>
  <si>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</si>
  <si>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</si>
  <si>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</si>
  <si>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</si>
  <si>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</si>
  <si>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</si>
  <si>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</si>
  <si>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</si>
  <si>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</si>
  <si>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</si>
  <si>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</si>
  <si>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</si>
  <si>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</si>
  <si>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</si>
  <si>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</si>
  <si>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</si>
  <si>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</si>
  <si>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</si>
  <si>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</si>
  <si>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</si>
  <si>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</si>
  <si>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</si>
  <si>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</si>
  <si>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</si>
  <si>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</si>
  <si>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</si>
  <si>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</si>
  <si>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</si>
  <si>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</si>
  <si>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</si>
  <si>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</si>
  <si>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</si>
  <si>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</si>
  <si>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</si>
  <si>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</si>
  <si>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</si>
  <si>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</si>
  <si>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</si>
  <si>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</si>
  <si>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</si>
  <si>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</si>
  <si>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</si>
  <si>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</si>
  <si>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</si>
  <si>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</si>
  <si>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</si>
  <si>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</si>
  <si>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</si>
  <si>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</si>
  <si>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</si>
  <si>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</si>
  <si>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</si>
  <si>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</si>
  <si>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</si>
  <si>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</si>
  <si>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</si>
  <si>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</si>
  <si>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</si>
  <si>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</si>
  <si>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</si>
  <si>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</si>
  <si>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</si>
  <si>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</si>
  <si>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</si>
  <si>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</si>
  <si>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</si>
  <si>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</si>
  <si>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</si>
  <si>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</si>
  <si>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</si>
  <si>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</si>
  <si>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</si>
  <si>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</si>
  <si>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</si>
  <si>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</si>
  <si>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</si>
  <si>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</si>
  <si>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</si>
  <si>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</si>
  <si>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</si>
  <si>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</si>
  <si>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</si>
  <si>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</si>
  <si>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</si>
  <si>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</si>
  <si>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</si>
  <si>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</si>
  <si>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</si>
  <si>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</si>
  <si>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</si>
  <si>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</si>
  <si>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</si>
  <si>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</si>
  <si>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</si>
  <si>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</si>
  <si>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</si>
  <si>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</si>
  <si>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</si>
  <si>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</si>
  <si>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</si>
  <si>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</si>
  <si>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</si>
  <si>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</si>
  <si>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</si>
  <si>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</si>
  <si>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</si>
  <si>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</si>
  <si>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</si>
  <si>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</si>
  <si>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</si>
  <si>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</si>
  <si>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</si>
  <si>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</si>
  <si>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</si>
  <si>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</si>
  <si>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</si>
  <si>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</si>
  <si>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</si>
  <si>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</si>
  <si>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</si>
  <si>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</si>
  <si>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</si>
  <si>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</si>
  <si>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</si>
  <si>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</si>
  <si>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</si>
  <si>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</si>
  <si>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</si>
  <si>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</si>
  <si>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</si>
  <si>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</si>
  <si>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</si>
  <si>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</si>
  <si>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</si>
  <si>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</si>
  <si>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</si>
  <si>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</si>
  <si>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</si>
  <si>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</si>
  <si>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</si>
  <si>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</si>
  <si>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</si>
  <si>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</si>
  <si>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</si>
  <si>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</si>
  <si>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</si>
  <si>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</si>
  <si>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</si>
  <si>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</si>
  <si>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</si>
  <si>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</si>
  <si>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</si>
  <si>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</si>
  <si>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</si>
  <si>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</si>
  <si>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</si>
  <si>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</si>
  <si>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</si>
  <si>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</si>
  <si>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</si>
  <si>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</si>
  <si>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</si>
  <si>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</si>
  <si>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</si>
  <si>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</si>
  <si>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</si>
  <si>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</si>
  <si>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</si>
  <si>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</si>
  <si>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</si>
  <si>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</si>
  <si>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</si>
  <si>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</si>
  <si>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</si>
  <si>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</si>
  <si>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</si>
  <si>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</si>
  <si>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</si>
  <si>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</si>
  <si>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</si>
  <si>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</si>
  <si>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</si>
  <si>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</si>
  <si>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</si>
  <si>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</si>
  <si>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</si>
  <si>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</si>
  <si>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</si>
  <si>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</si>
  <si>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</si>
  <si>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</si>
  <si>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</si>
  <si>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</si>
  <si>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</si>
  <si>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</si>
  <si>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</si>
  <si>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</si>
  <si>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</si>
  <si>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</si>
  <si>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</si>
  <si>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</si>
  <si>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</si>
  <si>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</si>
  <si>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</si>
  <si>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</si>
  <si>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</si>
  <si>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</si>
  <si>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</si>
  <si>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</si>
  <si>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</si>
  <si>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</si>
  <si>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</si>
  <si>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</si>
  <si>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</si>
  <si>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</si>
  <si>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</si>
  <si>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</si>
  <si>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</si>
  <si>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</si>
  <si>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</si>
  <si>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</si>
  <si>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</si>
  <si>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</si>
  <si>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</si>
  <si>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</si>
  <si>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</si>
  <si>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</si>
  <si>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</si>
  <si>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</si>
  <si>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</si>
  <si>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</si>
  <si>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</si>
  <si>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</si>
  <si>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</si>
  <si>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</si>
  <si>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</si>
  <si>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</si>
  <si>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</si>
  <si>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</si>
  <si>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</si>
  <si>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</si>
  <si>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</si>
  <si>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</si>
  <si>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</si>
  <si>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</si>
  <si>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</si>
  <si>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</si>
  <si>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</si>
  <si>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</si>
  <si>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</si>
  <si>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</si>
  <si>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</si>
  <si>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</si>
  <si>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</si>
  <si>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</si>
  <si>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</si>
  <si>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</si>
  <si>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</si>
  <si>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</si>
  <si>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</si>
  <si>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</si>
  <si>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</si>
  <si>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</si>
  <si>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</si>
  <si>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</si>
  <si>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</si>
  <si>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</si>
  <si>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</si>
  <si>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</si>
  <si>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</si>
  <si>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</si>
  <si>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</si>
  <si>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</si>
  <si>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</si>
  <si>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</si>
  <si>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</si>
  <si>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</si>
  <si>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</si>
  <si>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</si>
  <si>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</si>
  <si>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</si>
  <si>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</si>
  <si>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</si>
  <si>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</si>
  <si>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</si>
  <si>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</si>
  <si>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</si>
  <si>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</si>
  <si>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</si>
  <si>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</si>
  <si>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</si>
  <si>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</si>
  <si>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</si>
  <si>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</si>
  <si>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</si>
  <si>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</si>
  <si>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</si>
  <si>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</si>
  <si>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</si>
  <si>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</si>
  <si>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</si>
  <si>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</si>
  <si>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</si>
  <si>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</si>
  <si>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</si>
  <si>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</si>
  <si>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</si>
  <si>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</si>
  <si>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</si>
  <si>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</si>
  <si>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</si>
  <si>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</si>
  <si>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</si>
  <si>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</si>
  <si>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</si>
  <si>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</si>
  <si>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</si>
  <si>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</si>
  <si>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</si>
  <si>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</si>
  <si>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</si>
  <si>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</si>
  <si>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</si>
  <si>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</si>
  <si>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</si>
  <si>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</si>
  <si>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</si>
  <si>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</si>
  <si>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</si>
  <si>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</si>
  <si>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</si>
  <si>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</si>
  <si>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</si>
  <si>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</si>
  <si>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</si>
  <si>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</si>
  <si>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</si>
  <si>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</si>
  <si>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</si>
  <si>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</si>
  <si>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</si>
  <si>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</si>
  <si>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</si>
  <si>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</si>
  <si>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</si>
  <si>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</si>
  <si>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</si>
  <si>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</si>
  <si>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</si>
  <si>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</si>
  <si>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</si>
  <si>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</si>
  <si>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</si>
  <si>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</si>
  <si>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</si>
  <si>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</si>
  <si>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</si>
  <si>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</si>
  <si>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</si>
  <si>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</si>
  <si>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</si>
  <si>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</si>
  <si>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</si>
  <si>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</si>
  <si>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</si>
  <si>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</si>
  <si>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</si>
  <si>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</si>
  <si>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</si>
  <si>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</si>
  <si>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</si>
  <si>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</si>
  <si>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</si>
  <si>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</si>
  <si>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</si>
  <si>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</si>
  <si>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</si>
  <si>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</si>
  <si>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</si>
  <si>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</si>
  <si>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</si>
  <si>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</si>
  <si>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</si>
  <si>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</si>
  <si>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</si>
  <si>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</si>
  <si>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</si>
  <si>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</si>
  <si>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</si>
  <si>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</si>
  <si>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</si>
  <si>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</si>
  <si>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</si>
  <si>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</si>
  <si>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</si>
  <si>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</si>
  <si>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</si>
  <si>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</si>
  <si>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</si>
  <si>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</si>
  <si>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</si>
  <si>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</si>
  <si>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</si>
  <si>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</si>
  <si>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</si>
  <si>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</si>
  <si>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</si>
  <si>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</si>
  <si>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</si>
  <si>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</si>
  <si>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</si>
  <si>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</si>
  <si>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</si>
  <si>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</si>
  <si>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</si>
  <si>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</si>
  <si>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</si>
  <si>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</si>
  <si>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</si>
  <si>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</si>
  <si>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</si>
  <si>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</si>
  <si>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</si>
  <si>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</si>
  <si>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</si>
  <si>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</si>
  <si>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</si>
  <si>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</si>
  <si>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</si>
  <si>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</si>
  <si>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</si>
  <si>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</si>
  <si>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</si>
  <si>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</si>
  <si>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</si>
  <si>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</si>
  <si>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</si>
  <si>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</si>
  <si>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</si>
  <si>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</si>
  <si>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</si>
  <si>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</si>
  <si>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</si>
  <si>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</si>
  <si>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</si>
  <si>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</si>
  <si>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</si>
  <si>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</si>
  <si>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</si>
  <si>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</si>
  <si>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</si>
  <si>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</si>
  <si>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</si>
  <si>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</si>
  <si>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</si>
  <si>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</si>
  <si>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</si>
  <si>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</si>
  <si>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</si>
  <si>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</si>
  <si>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</si>
  <si>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</si>
  <si>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</si>
  <si>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</si>
  <si>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</si>
  <si>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</si>
  <si>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</si>
  <si>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</si>
  <si>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</si>
  <si>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</si>
  <si>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</si>
  <si>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</si>
  <si>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</si>
  <si>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</si>
  <si>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</si>
  <si>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</si>
  <si>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</si>
  <si>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</si>
  <si>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</si>
  <si>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</si>
  <si>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</si>
  <si>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</si>
  <si>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</si>
  <si>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</si>
  <si>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</si>
  <si>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</si>
  <si>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</si>
  <si>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</si>
  <si>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</si>
  <si>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</si>
  <si>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</si>
  <si>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</si>
  <si>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</si>
  <si>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</si>
  <si>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</si>
  <si>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</si>
  <si>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</si>
  <si>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</si>
  <si>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</si>
  <si>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</si>
  <si>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</si>
  <si>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</si>
  <si>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</si>
  <si>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</si>
  <si>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</si>
  <si>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</si>
  <si>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</si>
  <si>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</si>
  <si>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</si>
  <si>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</si>
  <si>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</si>
  <si>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</si>
  <si>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</si>
  <si>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</si>
  <si>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</si>
  <si>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</si>
  <si>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</si>
  <si>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</si>
  <si>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</si>
  <si>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</si>
  <si>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</si>
  <si>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</si>
  <si>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</si>
  <si>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</si>
  <si>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</si>
  <si>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</si>
  <si>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</si>
  <si>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</si>
  <si>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</si>
  <si>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</si>
  <si>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</si>
  <si>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</si>
  <si>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</si>
  <si>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</si>
  <si>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</si>
  <si>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</si>
  <si>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</si>
  <si>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</si>
  <si>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</si>
  <si>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</si>
  <si>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</si>
  <si>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</si>
  <si>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</si>
  <si>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</si>
  <si>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</si>
  <si>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</si>
  <si>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</si>
  <si>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</si>
  <si>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</si>
  <si>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</si>
  <si>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</si>
  <si>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</si>
  <si>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</si>
  <si>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</si>
  <si>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</si>
  <si>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</si>
  <si>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</si>
  <si>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</si>
  <si>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</si>
  <si>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</si>
  <si>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</si>
  <si>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</si>
  <si>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</si>
  <si>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</si>
  <si>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</si>
  <si>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</si>
  <si>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</si>
  <si>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</si>
  <si>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</si>
  <si>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</si>
  <si>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</si>
  <si>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</si>
  <si>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</si>
  <si>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</si>
  <si>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</si>
  <si>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</si>
  <si>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</si>
  <si>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</si>
  <si>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</si>
  <si>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</si>
  <si>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</si>
  <si>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</si>
  <si>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</si>
  <si>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</si>
  <si>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</si>
  <si>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</si>
  <si>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</si>
  <si>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</si>
  <si>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</si>
  <si>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</si>
  <si>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</si>
  <si>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</si>
  <si>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</si>
  <si>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</si>
  <si>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</si>
  <si>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</si>
  <si>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</si>
  <si>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</si>
  <si>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</si>
  <si>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</si>
  <si>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</si>
  <si>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</si>
  <si>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</si>
  <si>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</si>
  <si>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</si>
  <si>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</si>
  <si>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</si>
  <si>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</si>
  <si>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</si>
  <si>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</si>
  <si>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</si>
  <si>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</si>
  <si>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</si>
  <si>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</si>
  <si>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</si>
  <si>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</si>
  <si>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</si>
  <si>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</si>
  <si>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</si>
  <si>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</si>
  <si>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</si>
  <si>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</si>
  <si>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</si>
  <si>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</si>
  <si>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</si>
  <si>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</si>
  <si>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</si>
  <si>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</si>
  <si>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</si>
  <si>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</si>
  <si>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</si>
  <si>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</si>
  <si>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</si>
  <si>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</si>
  <si>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</si>
  <si>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</si>
  <si>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</si>
  <si>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</si>
  <si>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</si>
  <si>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</si>
  <si>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</si>
  <si>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</si>
  <si>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</si>
  <si>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</si>
  <si>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</si>
  <si>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</si>
  <si>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</si>
  <si>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</si>
  <si>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</si>
  <si>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</si>
  <si>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</si>
  <si>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</si>
  <si>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</si>
  <si>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</si>
  <si>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</si>
  <si>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</si>
  <si>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</si>
  <si>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</si>
  <si>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</si>
  <si>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</si>
  <si>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</si>
  <si>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</si>
  <si>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</si>
  <si>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</si>
  <si>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</si>
  <si>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</si>
  <si>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</si>
  <si>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</si>
  <si>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</si>
  <si>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</si>
  <si>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</si>
  <si>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</si>
  <si>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</si>
  <si>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</si>
  <si>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</si>
  <si>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</si>
  <si>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</si>
  <si>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</si>
  <si>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</si>
  <si>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</si>
  <si>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</si>
  <si>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</si>
  <si>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</si>
  <si>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</si>
  <si>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</si>
  <si>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</si>
  <si>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</si>
  <si>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</si>
  <si>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</si>
  <si>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</si>
  <si>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</si>
  <si>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</si>
  <si>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</si>
  <si>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</si>
  <si>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</si>
  <si>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</si>
  <si>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</si>
  <si>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</si>
  <si>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</si>
  <si>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</si>
  <si>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</si>
  <si>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</si>
  <si>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</si>
  <si>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</si>
  <si>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</si>
  <si>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</si>
  <si>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</si>
  <si>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</si>
  <si>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</si>
  <si>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</si>
  <si>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</si>
  <si>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</si>
  <si>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</si>
  <si>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</si>
  <si>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</si>
  <si>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</si>
  <si>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</si>
  <si>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</si>
  <si>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</si>
  <si>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</si>
  <si>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</si>
  <si>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</si>
  <si>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</si>
  <si>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</si>
  <si>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</si>
  <si>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</si>
  <si>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</si>
  <si>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</si>
  <si>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</si>
  <si>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</si>
  <si>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</si>
  <si>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</si>
  <si>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</si>
  <si>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</si>
  <si>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</si>
  <si>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</si>
  <si>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</si>
  <si>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</si>
  <si>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</si>
  <si>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</si>
  <si>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</si>
  <si>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</si>
  <si>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</si>
  <si>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</si>
  <si>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</si>
  <si>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</si>
  <si>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</si>
  <si>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</si>
  <si>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</si>
  <si>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</si>
  <si>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</si>
  <si>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</si>
  <si>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</si>
  <si>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</si>
  <si>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</si>
  <si>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</si>
  <si>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</si>
  <si>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</si>
  <si>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</si>
  <si>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</si>
  <si>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</si>
  <si>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</si>
  <si>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</si>
  <si>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</si>
  <si>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</si>
  <si>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</si>
  <si>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</si>
  <si>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</si>
  <si>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</si>
  <si>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</si>
  <si>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</si>
  <si>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</si>
  <si>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</si>
  <si>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</si>
  <si>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</si>
  <si>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</si>
  <si>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</si>
  <si>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</si>
  <si>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</si>
  <si>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</si>
  <si>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</si>
  <si>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</si>
  <si>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</si>
  <si>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</si>
  <si>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</si>
  <si>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</si>
  <si>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</si>
  <si>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</si>
  <si>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</si>
  <si>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</si>
  <si>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</si>
  <si>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</si>
  <si>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</si>
  <si>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</si>
  <si>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</si>
  <si>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</si>
  <si>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</si>
  <si>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</si>
  <si>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</si>
  <si>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</si>
  <si>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</si>
  <si>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</si>
  <si>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</si>
  <si>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</si>
  <si>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</si>
  <si>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</si>
  <si>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</si>
  <si>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</si>
  <si>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</si>
  <si>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</si>
  <si>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</si>
  <si>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</si>
  <si>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</si>
  <si>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</si>
  <si>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</si>
  <si>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</si>
  <si>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</si>
  <si>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</si>
  <si>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</si>
  <si>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</si>
  <si>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</si>
  <si>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</si>
  <si>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</si>
  <si>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</si>
  <si>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</si>
  <si>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</si>
  <si>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</si>
  <si>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</si>
  <si>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</si>
  <si>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</si>
  <si>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</si>
  <si>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</si>
  <si>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</si>
  <si>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</si>
  <si>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</si>
  <si>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</si>
  <si>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</si>
  <si>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</si>
  <si>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</si>
  <si>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</si>
  <si>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</si>
  <si>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</si>
  <si>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</si>
  <si>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</si>
  <si>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</si>
  <si>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</si>
  <si>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</si>
  <si>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</si>
  <si>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</si>
  <si>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</si>
  <si>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</si>
  <si>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</si>
  <si>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</si>
  <si>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</si>
  <si>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</si>
  <si>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</si>
  <si>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</si>
  <si>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</si>
  <si>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</si>
  <si>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</si>
  <si>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</si>
  <si>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</si>
  <si>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</si>
  <si>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</si>
  <si>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</si>
  <si>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</si>
  <si>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</si>
  <si>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</si>
  <si>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</si>
  <si>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</si>
  <si>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</si>
  <si>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</si>
  <si>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</si>
  <si>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</si>
  <si>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</si>
  <si>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</si>
  <si>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</si>
  <si>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</si>
  <si>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</si>
  <si>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</si>
  <si>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</si>
  <si>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</si>
  <si>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</si>
  <si>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</si>
  <si>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</si>
  <si>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</si>
  <si>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</si>
  <si>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</si>
  <si>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</si>
  <si>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</si>
  <si>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</si>
  <si>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</si>
  <si>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</si>
  <si>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</si>
  <si>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</si>
  <si>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</si>
  <si>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</si>
  <si>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</si>
  <si>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</si>
  <si>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</si>
  <si>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</si>
  <si>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</si>
  <si>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</si>
  <si>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</si>
  <si>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</si>
  <si>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</si>
  <si>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</si>
  <si>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</si>
  <si>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</si>
  <si>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</si>
  <si>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</si>
  <si>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</si>
  <si>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</si>
  <si>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</si>
  <si>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</si>
  <si>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</si>
  <si>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</si>
  <si>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</si>
  <si>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</si>
  <si>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</si>
  <si>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</si>
  <si>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</si>
  <si>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</si>
  <si>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</si>
  <si>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</si>
  <si>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</si>
  <si>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</si>
  <si>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</si>
  <si>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</si>
  <si>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</si>
  <si>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</si>
  <si>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</si>
  <si>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</si>
  <si>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</si>
  <si>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</si>
  <si>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</si>
  <si>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</si>
  <si>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</si>
  <si>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</si>
  <si>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</si>
  <si>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</si>
  <si>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</si>
  <si>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</si>
  <si>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</si>
  <si>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</si>
  <si>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</si>
  <si>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</si>
  <si>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</si>
  <si>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</si>
  <si>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</si>
  <si>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</si>
  <si>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</si>
  <si>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</si>
  <si>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</si>
  <si>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</si>
  <si>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</si>
  <si>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</si>
  <si>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</si>
  <si>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</si>
  <si>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</si>
  <si>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</si>
  <si>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</si>
  <si>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</si>
  <si>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</si>
  <si>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</si>
  <si>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</si>
  <si>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</si>
  <si>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</si>
  <si>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</si>
  <si>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</si>
  <si>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</si>
  <si>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</si>
  <si>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</si>
  <si>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</si>
  <si>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</si>
  <si>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</si>
  <si>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</si>
  <si>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</si>
  <si>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</si>
  <si>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</si>
  <si>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</si>
  <si>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</si>
  <si>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</si>
  <si>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</si>
  <si>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</si>
  <si>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</si>
  <si>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</si>
  <si>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</si>
  <si>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</si>
  <si>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</si>
  <si>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</si>
  <si>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</si>
  <si>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</si>
  <si>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</si>
  <si>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</si>
  <si>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</si>
  <si>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</si>
  <si>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</si>
  <si>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</si>
  <si>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</si>
  <si>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</si>
  <si>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</si>
  <si>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</si>
  <si>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</si>
  <si>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</si>
  <si>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</si>
  <si>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</si>
  <si>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</si>
  <si>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</si>
  <si>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</si>
  <si>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</si>
  <si>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</si>
  <si>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</si>
  <si>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</si>
  <si>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</si>
  <si>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</si>
  <si>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</si>
  <si>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</si>
  <si>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</si>
  <si>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</si>
  <si>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</si>
  <si>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</si>
  <si>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</si>
  <si>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</si>
  <si>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</si>
  <si>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</si>
  <si>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</si>
  <si>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</si>
  <si>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</si>
  <si>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</si>
  <si>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</si>
  <si>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</si>
  <si>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</si>
  <si>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</si>
  <si>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</si>
  <si>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</si>
  <si>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</si>
  <si>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</si>
  <si>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</si>
  <si>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</si>
  <si>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</si>
  <si>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</si>
  <si>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</si>
  <si>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</si>
  <si>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</si>
  <si>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</si>
  <si>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</si>
  <si>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</si>
  <si>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</si>
  <si>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</si>
  <si>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</si>
  <si>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</si>
  <si>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</si>
  <si>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</si>
  <si>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</si>
  <si>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</si>
  <si>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</si>
  <si>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</si>
  <si>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</si>
  <si>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</si>
  <si>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</si>
  <si>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</si>
  <si>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</si>
  <si>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</si>
  <si>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</si>
  <si>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</si>
  <si>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</si>
  <si>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</si>
  <si>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</si>
  <si>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</si>
  <si>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</si>
  <si>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</si>
  <si>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</si>
  <si>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</si>
  <si>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</si>
  <si>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</si>
  <si>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</si>
  <si>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</si>
  <si>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</si>
  <si>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</si>
  <si>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</si>
  <si>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</si>
  <si>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</si>
  <si>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</si>
  <si>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</si>
  <si>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</si>
  <si>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</si>
  <si>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</si>
  <si>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</si>
  <si>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</si>
  <si>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</si>
  <si>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</si>
  <si>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</si>
  <si>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</si>
  <si>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</si>
  <si>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</si>
  <si>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</si>
  <si>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</si>
  <si>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</si>
  <si>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</si>
  <si>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</si>
  <si>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</si>
  <si>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</si>
  <si>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</si>
  <si>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</si>
  <si>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</si>
  <si>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</si>
  <si>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</si>
  <si>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</si>
  <si>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</si>
  <si>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</si>
  <si>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</si>
  <si>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</si>
  <si>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</si>
  <si>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</si>
  <si>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</si>
  <si>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</si>
  <si>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</si>
  <si>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</si>
  <si>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</si>
  <si>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</si>
  <si>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</si>
  <si>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</si>
  <si>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</si>
  <si>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</si>
  <si>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</si>
  <si>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</si>
  <si>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</si>
  <si>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</si>
  <si>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</si>
  <si>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</si>
  <si>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</si>
  <si>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</si>
  <si>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</si>
  <si>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</si>
  <si>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</si>
  <si>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</si>
  <si>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</si>
  <si>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</si>
  <si>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</si>
  <si>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</si>
  <si>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</si>
  <si>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</si>
  <si>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</si>
  <si>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</si>
  <si>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</si>
  <si>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</si>
  <si>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</si>
  <si>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</si>
  <si>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</si>
  <si>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</si>
  <si>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</si>
  <si>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</si>
  <si>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</si>
  <si>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</si>
  <si>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</si>
  <si>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</si>
  <si>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</si>
  <si>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</si>
  <si>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</si>
  <si>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</si>
  <si>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</si>
  <si>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</si>
  <si>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</si>
  <si>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</si>
  <si>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</si>
  <si>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</si>
  <si>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</si>
  <si>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</si>
  <si>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</si>
  <si>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</si>
  <si>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</si>
  <si>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</si>
  <si>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</si>
  <si>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</si>
  <si>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</si>
  <si>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</si>
  <si>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</si>
  <si>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</si>
  <si>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</si>
  <si>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</si>
  <si>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</si>
  <si>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</si>
  <si>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</si>
  <si>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</si>
  <si>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</si>
  <si>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</si>
  <si>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</si>
  <si>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</si>
  <si>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</si>
  <si>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</si>
  <si>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</si>
  <si>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</si>
  <si>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</si>
  <si>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</si>
  <si>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</si>
  <si>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</si>
  <si>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</si>
  <si>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</si>
  <si>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</si>
  <si>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</si>
  <si>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</si>
  <si>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</si>
  <si>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</si>
  <si>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</si>
  <si>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</si>
  <si>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</si>
  <si>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</si>
  <si>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</si>
  <si>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</si>
  <si>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</si>
  <si>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</si>
  <si>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</si>
  <si>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</si>
  <si>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</si>
  <si>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</si>
  <si>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</si>
  <si>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</si>
  <si>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</si>
  <si>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</si>
  <si>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</si>
  <si>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</si>
  <si>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</si>
  <si>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</si>
  <si>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</si>
  <si>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</si>
  <si>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</si>
  <si>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</si>
  <si>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</si>
  <si>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</si>
  <si>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</si>
  <si>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</si>
  <si>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</si>
  <si>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</si>
  <si>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</si>
  <si>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</si>
  <si>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</si>
  <si>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</si>
  <si>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</si>
  <si>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</si>
  <si>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</si>
  <si>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</si>
  <si>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</si>
  <si>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</si>
  <si>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</si>
  <si>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</si>
  <si>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</si>
  <si>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</si>
  <si>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</si>
  <si>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</si>
  <si>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</si>
  <si>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</si>
  <si>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</si>
  <si>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</si>
  <si>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</si>
  <si>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</si>
  <si>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</si>
  <si>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</si>
  <si>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</si>
  <si>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</si>
  <si>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</si>
  <si>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</si>
  <si>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</si>
  <si>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</si>
  <si>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</si>
  <si>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</si>
  <si>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</si>
  <si>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</si>
  <si>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</si>
  <si>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</si>
  <si>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</si>
  <si>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</si>
  <si>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</si>
  <si>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</si>
  <si>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</si>
  <si>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</si>
  <si>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</si>
  <si>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</si>
  <si>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</si>
  <si>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</si>
  <si>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</si>
  <si>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</si>
  <si>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</si>
  <si>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</si>
  <si>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</si>
  <si>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</si>
  <si>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</si>
  <si>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</si>
  <si>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</si>
  <si>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</si>
  <si>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</si>
  <si>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</si>
  <si>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</si>
  <si>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</si>
  <si>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</si>
  <si>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</si>
  <si>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</si>
  <si>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</si>
  <si>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</si>
  <si>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</si>
  <si>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</si>
  <si>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</si>
  <si>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</si>
  <si>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</si>
  <si>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</si>
  <si>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</si>
  <si>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</si>
  <si>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</si>
  <si>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</si>
  <si>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</si>
  <si>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</si>
  <si>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</si>
  <si>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</si>
  <si>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</si>
  <si>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</si>
  <si>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</si>
  <si>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</si>
  <si>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</si>
  <si>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</si>
  <si>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</si>
  <si>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</si>
  <si>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</si>
  <si>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</si>
  <si>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</si>
  <si>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</si>
  <si>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</si>
  <si>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</si>
  <si>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</si>
  <si>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</si>
  <si>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</si>
  <si>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</si>
  <si>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</si>
  <si>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</si>
  <si>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</si>
  <si>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</si>
  <si>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</si>
  <si>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</si>
  <si>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</si>
  <si>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</si>
  <si>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</si>
  <si>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</si>
  <si>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</si>
  <si>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</si>
  <si>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</si>
  <si>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</si>
  <si>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</si>
  <si>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</si>
  <si>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</si>
  <si>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</si>
  <si>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</si>
  <si>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</si>
  <si>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</si>
  <si>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</si>
  <si>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</si>
  <si>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</si>
  <si>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</si>
  <si>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</si>
  <si>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</si>
  <si>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</si>
  <si>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</si>
  <si>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</si>
  <si>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</si>
  <si>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</si>
  <si>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</si>
  <si>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</si>
  <si>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</si>
  <si>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</si>
  <si>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</si>
  <si>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</si>
  <si>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</si>
  <si>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</si>
  <si>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</si>
  <si>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</si>
  <si>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</si>
  <si>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</si>
  <si>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</si>
  <si>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</si>
  <si>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</si>
  <si>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</si>
  <si>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</si>
  <si>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</si>
  <si>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</si>
  <si>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</si>
  <si>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</si>
  <si>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</si>
  <si>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</si>
  <si>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</si>
  <si>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</si>
  <si>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</si>
  <si>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</si>
  <si>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</si>
  <si>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</si>
  <si>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</si>
  <si>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</si>
  <si>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</si>
  <si>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</si>
  <si>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</si>
  <si>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</si>
  <si>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</si>
  <si>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</si>
  <si>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</si>
  <si>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</si>
  <si>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</si>
  <si>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</si>
  <si>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</si>
  <si>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</si>
  <si>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</si>
  <si>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</si>
  <si>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</si>
  <si>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</si>
  <si>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</si>
  <si>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</si>
  <si>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</si>
  <si>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</si>
  <si>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</si>
  <si>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</si>
  <si>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</si>
  <si>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</si>
  <si>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</si>
  <si>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</si>
  <si>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</si>
  <si>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</si>
  <si>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</si>
  <si>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</si>
  <si>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</si>
  <si>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</si>
  <si>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</si>
  <si>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</si>
  <si>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</si>
  <si>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</si>
  <si>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</si>
  <si>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</si>
  <si>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</si>
  <si>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</si>
  <si>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</si>
  <si>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</si>
  <si>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</si>
  <si>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</si>
  <si>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</si>
  <si>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</si>
  <si>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</si>
  <si>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</si>
  <si>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</si>
  <si>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</si>
  <si>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</si>
  <si>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</si>
  <si>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</si>
  <si>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</si>
  <si>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</si>
  <si>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</si>
  <si>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</si>
  <si>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</si>
  <si>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</si>
  <si>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</si>
  <si>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</si>
  <si>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</si>
  <si>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</si>
  <si>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</si>
  <si>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</si>
  <si>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</si>
  <si>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</si>
  <si>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</si>
  <si>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</si>
  <si>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</si>
  <si>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</si>
  <si>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</si>
  <si>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</si>
  <si>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</si>
  <si>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</si>
  <si>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</si>
  <si>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</si>
  <si>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</si>
  <si>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</si>
  <si>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</si>
  <si>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</si>
  <si>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</si>
  <si>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</si>
  <si>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</si>
  <si>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</si>
  <si>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</si>
  <si>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</si>
  <si>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</si>
  <si>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</si>
  <si>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</si>
  <si>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</si>
  <si>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</si>
  <si>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</si>
  <si>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</si>
  <si>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</si>
  <si>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</si>
  <si>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</si>
  <si>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</si>
  <si>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</si>
  <si>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</si>
  <si>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</si>
  <si>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</si>
  <si>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</si>
  <si>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</si>
  <si>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</si>
  <si>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</si>
  <si>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</si>
  <si>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</si>
  <si>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</si>
  <si>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</si>
  <si>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</si>
  <si>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</si>
  <si>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</si>
  <si>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</si>
  <si>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</si>
  <si>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</si>
  <si>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</si>
  <si>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</si>
  <si>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</si>
  <si>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</si>
  <si>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</si>
  <si>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</si>
  <si>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</si>
  <si>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</si>
  <si>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</si>
  <si>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</si>
  <si>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</si>
  <si>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</si>
  <si>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</si>
  <si>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</si>
  <si>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</si>
  <si>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</si>
  <si>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</si>
  <si>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</si>
  <si>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</si>
  <si>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</si>
  <si>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</si>
  <si>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</si>
  <si>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</si>
  <si>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</si>
  <si>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</si>
  <si>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</si>
  <si>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</si>
  <si>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</si>
  <si>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</si>
  <si>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</si>
  <si>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</si>
  <si>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</si>
  <si>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</si>
  <si>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</si>
  <si>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</si>
  <si>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</si>
  <si>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</si>
  <si>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</si>
  <si>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</si>
  <si>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</si>
  <si>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</si>
  <si>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</si>
  <si>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</si>
  <si>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</si>
  <si>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</si>
  <si>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</si>
  <si>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</si>
  <si>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</si>
  <si>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</si>
  <si>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</si>
  <si>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</si>
  <si>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</si>
  <si>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</si>
  <si>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</si>
  <si>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</si>
  <si>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</si>
  <si>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</si>
  <si>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</si>
  <si>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</si>
  <si>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</si>
  <si>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</si>
  <si>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</si>
  <si>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</si>
  <si>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</si>
  <si>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</si>
  <si>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</si>
  <si>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</si>
  <si>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</si>
  <si>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</si>
  <si>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</si>
  <si>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</si>
  <si>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</si>
  <si>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</si>
  <si>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</si>
  <si>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</si>
  <si>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</si>
  <si>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</si>
  <si>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</si>
  <si>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</si>
  <si>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</si>
  <si>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</si>
  <si>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</si>
  <si>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</si>
  <si>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</si>
  <si>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</si>
  <si>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</si>
  <si>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</si>
  <si>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</si>
  <si>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</si>
  <si>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</si>
  <si>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</si>
  <si>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</si>
  <si>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</si>
  <si>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</si>
  <si>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</si>
  <si>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</si>
  <si>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</si>
  <si>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</si>
  <si>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</si>
  <si>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</si>
  <si>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</si>
  <si>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</si>
  <si>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</si>
  <si>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</si>
  <si>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</si>
  <si>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</si>
  <si>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</si>
  <si>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</si>
  <si>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</si>
  <si>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</si>
  <si>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</si>
  <si>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</si>
  <si>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</si>
  <si>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</si>
  <si>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</si>
  <si>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</si>
  <si>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</si>
  <si>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</si>
  <si>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</si>
  <si>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</si>
  <si>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</si>
  <si>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</si>
  <si>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</si>
  <si>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</si>
  <si>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</si>
  <si>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</si>
  <si>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</si>
  <si>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</si>
  <si>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</si>
  <si>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</si>
  <si>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</si>
  <si>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</si>
  <si>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</si>
  <si>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</si>
  <si>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</si>
  <si>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</si>
  <si>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</si>
  <si>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</si>
  <si>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</si>
  <si>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</si>
  <si>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</si>
  <si>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</si>
  <si>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</si>
  <si>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</si>
  <si>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</si>
  <si>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</si>
  <si>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</si>
  <si>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</si>
  <si>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</si>
  <si>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</si>
  <si>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</si>
  <si>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</si>
  <si>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</si>
  <si>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</si>
  <si>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</si>
  <si>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</si>
  <si>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</si>
  <si>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</si>
  <si>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</si>
  <si>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</si>
  <si>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</si>
  <si>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</si>
  <si>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</si>
  <si>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</si>
  <si>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</si>
  <si>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</si>
  <si>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</si>
  <si>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</si>
  <si>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</si>
  <si>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</si>
  <si>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</si>
  <si>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</si>
  <si>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</si>
  <si>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</si>
  <si>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</si>
  <si>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</si>
  <si>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</si>
  <si>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</si>
  <si>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</si>
  <si>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</si>
  <si>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</si>
  <si>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</si>
  <si>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</si>
  <si>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</si>
  <si>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</si>
  <si>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</si>
  <si>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</si>
  <si>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</si>
  <si>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</si>
  <si>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</si>
  <si>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</si>
  <si>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</si>
  <si>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</si>
  <si>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</si>
  <si>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</si>
  <si>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</si>
  <si>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</si>
  <si>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</si>
  <si>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</si>
  <si>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</si>
  <si>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</si>
  <si>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</si>
  <si>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</si>
  <si>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</si>
  <si>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</si>
  <si>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</si>
  <si>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</si>
  <si>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</si>
  <si>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</si>
  <si>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</si>
  <si>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</si>
  <si>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</si>
  <si>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</si>
  <si>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</si>
  <si>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</si>
  <si>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</si>
  <si>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</si>
  <si>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</si>
  <si>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</si>
  <si>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</si>
  <si>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</si>
  <si>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</si>
  <si>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</si>
  <si>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</si>
  <si>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</si>
  <si>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</si>
  <si>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</si>
  <si>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</si>
  <si>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</si>
  <si>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</si>
  <si>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</si>
  <si>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</si>
  <si>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</si>
  <si>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</si>
  <si>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</si>
  <si>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</si>
  <si>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</si>
  <si>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</si>
  <si>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</si>
  <si>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</si>
  <si>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</si>
  <si>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</si>
  <si>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</si>
  <si>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</si>
  <si>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</si>
  <si>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</si>
  <si>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</si>
  <si>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</si>
  <si>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</si>
  <si>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</si>
  <si>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</si>
  <si>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</si>
  <si>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</si>
  <si>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</si>
  <si>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</si>
  <si>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</si>
  <si>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</si>
  <si>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</si>
  <si>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</si>
  <si>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</si>
  <si>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</si>
  <si>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</si>
  <si>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</si>
  <si>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</si>
  <si>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</si>
  <si>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</si>
  <si>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</si>
  <si>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</si>
  <si>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</si>
  <si>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</si>
  <si>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</si>
  <si>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</si>
  <si>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</si>
  <si>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</si>
  <si>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</si>
  <si>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</si>
  <si>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</si>
  <si>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</si>
  <si>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</si>
  <si>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</si>
  <si>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</si>
  <si>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</si>
  <si>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</si>
  <si>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</si>
  <si>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</si>
  <si>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</si>
  <si>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</si>
  <si>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</si>
  <si>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</si>
  <si>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</si>
  <si>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</si>
  <si>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</si>
  <si>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</si>
  <si>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</si>
  <si>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</si>
  <si>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</si>
  <si>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</si>
  <si>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</si>
  <si>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</si>
  <si>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</si>
  <si>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</si>
  <si>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</si>
  <si>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</si>
  <si>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</si>
  <si>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</si>
  <si>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</si>
  <si>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</si>
  <si>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</si>
  <si>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</si>
  <si>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</si>
  <si>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</si>
  <si>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</si>
  <si>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</si>
  <si>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</si>
  <si>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</si>
  <si>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</si>
  <si>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</si>
  <si>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</si>
  <si>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</si>
  <si>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</si>
  <si>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</si>
  <si>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</si>
  <si>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</si>
  <si>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</si>
  <si>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</si>
  <si>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</si>
  <si>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</si>
  <si>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</si>
  <si>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</si>
  <si>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</si>
  <si>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</si>
  <si>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</si>
  <si>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</si>
  <si>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</si>
  <si>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</si>
  <si>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</si>
  <si>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</si>
  <si>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</si>
  <si>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</si>
  <si>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</si>
  <si>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</si>
  <si>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</si>
  <si>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</si>
  <si>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</si>
  <si>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</si>
  <si>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</si>
  <si>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</si>
  <si>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</si>
  <si>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</si>
  <si>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</si>
  <si>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</si>
  <si>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</si>
  <si>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</si>
  <si>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</si>
  <si>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</si>
  <si>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</si>
  <si>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</si>
  <si>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</si>
  <si>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</si>
  <si>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</si>
  <si>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</si>
  <si>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</si>
  <si>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</si>
  <si>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</si>
  <si>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</si>
  <si>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</si>
  <si>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</si>
  <si>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</si>
  <si>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</si>
  <si>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</si>
  <si>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</si>
  <si>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</si>
  <si>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</si>
  <si>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</si>
  <si>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</si>
  <si>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</si>
  <si>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</si>
  <si>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</si>
  <si>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</si>
  <si>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</si>
  <si>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</si>
  <si>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</si>
  <si>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</si>
  <si>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</si>
  <si>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</si>
  <si>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</si>
  <si>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</si>
  <si>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</si>
  <si>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</si>
  <si>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</si>
  <si>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</si>
  <si>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</si>
  <si>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</si>
  <si>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</si>
  <si>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</si>
  <si>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</si>
  <si>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</si>
  <si>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</si>
  <si>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</si>
  <si>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</si>
  <si>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</si>
  <si>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</si>
  <si>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</si>
  <si>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</si>
  <si>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</si>
  <si>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</si>
  <si>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</si>
  <si>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</si>
  <si>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</si>
  <si>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</si>
  <si>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</si>
  <si>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</si>
  <si>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</si>
  <si>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</si>
  <si>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</si>
  <si>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</si>
  <si>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</si>
  <si>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</si>
  <si>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</si>
  <si>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</si>
  <si>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</si>
  <si>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</si>
  <si>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</si>
  <si>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</si>
  <si>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</si>
  <si>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</si>
  <si>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</si>
  <si>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</si>
  <si>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</si>
  <si>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</si>
  <si>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</si>
  <si>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</si>
  <si>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</si>
  <si>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</si>
  <si>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</si>
  <si>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</si>
  <si>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</si>
  <si>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</si>
  <si>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</si>
  <si>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</si>
  <si>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</si>
  <si>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</si>
  <si>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</si>
  <si>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</si>
  <si>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</si>
  <si>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</si>
  <si>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</si>
  <si>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</si>
  <si>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</si>
  <si>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</si>
  <si>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</si>
  <si>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</si>
  <si>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</si>
  <si>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</si>
  <si>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</si>
  <si>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</si>
  <si>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</si>
  <si>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</si>
  <si>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</si>
  <si>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</si>
  <si>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</si>
  <si>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</si>
  <si>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</si>
  <si>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</si>
  <si>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</si>
  <si>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</si>
  <si>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</si>
  <si>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</si>
  <si>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</si>
  <si>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</si>
  <si>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</si>
  <si>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</si>
  <si>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</si>
  <si>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</si>
  <si>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</si>
  <si>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</si>
  <si>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</si>
  <si>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</si>
  <si>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</si>
  <si>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</si>
  <si>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</si>
  <si>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</si>
  <si>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</si>
  <si>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</si>
  <si>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</si>
  <si>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</si>
  <si>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</si>
  <si>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</si>
  <si>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</si>
  <si>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</si>
  <si>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</si>
  <si>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</si>
  <si>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</si>
  <si>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</si>
  <si>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</si>
  <si>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</si>
  <si>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</si>
  <si>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</si>
  <si>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</si>
  <si>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</si>
  <si>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</si>
  <si>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</si>
  <si>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</si>
  <si>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</si>
  <si>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</si>
  <si>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</si>
  <si>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</si>
  <si>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</si>
  <si>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</si>
  <si>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</si>
  <si>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</si>
  <si>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</si>
  <si>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</si>
  <si>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</si>
  <si>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</si>
  <si>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</si>
  <si>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</si>
  <si>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</si>
  <si>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</si>
  <si>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</si>
  <si>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</si>
  <si>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</si>
  <si>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</si>
  <si>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</si>
  <si>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</si>
  <si>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</si>
  <si>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</si>
  <si>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</si>
  <si>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</si>
  <si>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</si>
  <si>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</si>
  <si>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</si>
  <si>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</si>
  <si>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</si>
  <si>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</si>
  <si>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</si>
  <si>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</si>
  <si>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</si>
  <si>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</si>
  <si>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</si>
  <si>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</si>
  <si>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</si>
  <si>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</si>
  <si>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</si>
  <si>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</si>
  <si>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</si>
  <si>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</si>
  <si>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</si>
  <si>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</si>
  <si>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</si>
  <si>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</si>
  <si>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</si>
  <si>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</si>
  <si>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</si>
  <si>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</si>
  <si>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</si>
  <si>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</si>
  <si>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</si>
  <si>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</si>
  <si>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</si>
  <si>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</si>
  <si>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</si>
  <si>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</si>
  <si>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</si>
  <si>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</si>
  <si>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</si>
  <si>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</si>
  <si>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</si>
  <si>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</si>
  <si>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</si>
  <si>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</si>
  <si>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</si>
  <si>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</si>
  <si>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</si>
  <si>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</si>
  <si>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</si>
  <si>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</si>
  <si>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</si>
  <si>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</si>
  <si>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</si>
  <si>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</si>
  <si>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</si>
  <si>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</si>
  <si>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</si>
  <si>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</si>
  <si>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</si>
  <si>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</si>
  <si>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</si>
  <si>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</si>
  <si>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</si>
  <si>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</si>
  <si>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</si>
  <si>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</si>
  <si>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</si>
  <si>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</si>
  <si>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</si>
  <si>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</si>
  <si>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</si>
  <si>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</si>
  <si>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</si>
  <si>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</si>
  <si>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</si>
  <si>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</si>
  <si>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</si>
  <si>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</si>
  <si>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</si>
  <si>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</si>
  <si>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</si>
  <si>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</si>
  <si>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</si>
  <si>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</si>
  <si>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</si>
  <si>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</si>
  <si>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</si>
  <si>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</si>
  <si>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</si>
  <si>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</si>
  <si>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</si>
  <si>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</si>
  <si>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</si>
  <si>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</si>
  <si>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</si>
  <si>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</si>
  <si>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</si>
  <si>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</si>
  <si>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</si>
  <si>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</si>
  <si>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</si>
  <si>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</si>
  <si>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</si>
  <si>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</si>
  <si>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</si>
  <si>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</si>
  <si>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</si>
  <si>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</si>
  <si>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</si>
  <si>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</si>
  <si>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</si>
  <si>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</si>
  <si>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</si>
  <si>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</si>
  <si>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</si>
  <si>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</si>
  <si>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</si>
  <si>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</si>
  <si>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</si>
  <si>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</si>
  <si>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</si>
  <si>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</si>
  <si>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</si>
  <si>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</si>
  <si>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</si>
  <si>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</si>
  <si>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</si>
  <si>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</si>
  <si>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</si>
  <si>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</si>
  <si>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</si>
  <si>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</si>
  <si>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</si>
  <si>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</si>
  <si>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</si>
  <si>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</si>
  <si>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</si>
  <si>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</si>
  <si>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</si>
  <si>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</si>
  <si>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</si>
  <si>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</si>
  <si>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</si>
  <si>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</si>
  <si>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</si>
  <si>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</si>
  <si>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</si>
  <si>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</si>
  <si>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</si>
  <si>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</si>
  <si>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</si>
  <si>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</si>
  <si>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</si>
  <si>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</si>
  <si>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</si>
  <si>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</si>
  <si>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</si>
  <si>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</si>
  <si>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</si>
  <si>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</si>
  <si>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</si>
  <si>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</si>
  <si>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</si>
  <si>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</si>
  <si>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</si>
  <si>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</si>
  <si>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</si>
  <si>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</si>
  <si>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</si>
  <si>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</si>
  <si>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</si>
  <si>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</si>
  <si>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</si>
  <si>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</si>
  <si>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</si>
  <si>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</si>
  <si>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</si>
  <si>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</si>
  <si>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</si>
  <si>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</si>
  <si>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</si>
  <si>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</si>
  <si>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</si>
  <si>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</si>
  <si>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</si>
  <si>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</si>
  <si>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</si>
  <si>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</si>
  <si>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</si>
  <si>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</si>
  <si>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</si>
  <si>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</si>
  <si>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</si>
  <si>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</si>
  <si>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</si>
  <si>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</si>
  <si>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</si>
  <si>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</si>
  <si>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</si>
  <si>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</si>
  <si>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</si>
  <si>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</si>
  <si>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</si>
  <si>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</si>
  <si>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</si>
  <si>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</si>
  <si>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</si>
  <si>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</si>
  <si>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</si>
  <si>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</si>
  <si>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</si>
  <si>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</si>
  <si>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</si>
  <si>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</si>
  <si>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</si>
  <si>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</si>
  <si>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</si>
  <si>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</si>
  <si>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</si>
  <si>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</si>
  <si>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</si>
  <si>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</si>
  <si>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</si>
  <si>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</si>
  <si>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</si>
  <si>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</si>
  <si>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</si>
  <si>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</si>
  <si>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</si>
  <si>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</si>
  <si>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</si>
  <si>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</si>
  <si>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</si>
  <si>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</si>
  <si>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</si>
  <si>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</si>
  <si>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</si>
  <si>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</si>
  <si>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</si>
  <si>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</si>
  <si>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</si>
  <si>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</si>
  <si>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</si>
  <si>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</si>
  <si>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</si>
  <si>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</si>
  <si>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</si>
  <si>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</si>
  <si>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</si>
  <si>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</si>
  <si>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</si>
  <si>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</si>
  <si>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</si>
  <si>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</si>
  <si>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</si>
  <si>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</si>
  <si>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</si>
  <si>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</si>
  <si>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</si>
  <si>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</si>
  <si>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</si>
  <si>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</si>
  <si>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</si>
  <si>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</si>
  <si>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</si>
  <si>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</si>
  <si>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</si>
  <si>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</si>
  <si>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</si>
  <si>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</si>
  <si>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</si>
  <si>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</si>
  <si>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</si>
  <si>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</si>
  <si>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</si>
  <si>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</si>
  <si>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</si>
  <si>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</si>
  <si>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</si>
  <si>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</si>
  <si>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</si>
  <si>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</si>
  <si>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</si>
  <si>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</si>
  <si>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</si>
  <si>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</si>
  <si>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</si>
  <si>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</si>
  <si>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</si>
  <si>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</si>
  <si>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</si>
  <si>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</si>
  <si>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</si>
  <si>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</si>
  <si>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</si>
  <si>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</si>
  <si>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</si>
  <si>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</si>
  <si>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</si>
  <si>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</si>
  <si>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</si>
  <si>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</si>
  <si>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</si>
  <si>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</si>
  <si>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</si>
  <si>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</si>
  <si>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</si>
  <si>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</si>
  <si>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</si>
  <si>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</si>
  <si>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</si>
  <si>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</si>
  <si>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</si>
  <si>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</si>
  <si>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</si>
  <si>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</si>
  <si>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</si>
  <si>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</si>
  <si>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</si>
  <si>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</si>
  <si>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</si>
  <si>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</si>
  <si>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</si>
  <si>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</si>
  <si>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</si>
  <si>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</si>
  <si>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</si>
  <si>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</si>
  <si>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</si>
  <si>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</si>
  <si>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</si>
  <si>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</si>
  <si>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</si>
  <si>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</si>
  <si>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</si>
  <si>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</si>
  <si>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</si>
  <si>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</si>
  <si>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</si>
  <si>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</si>
  <si>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</si>
  <si>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</si>
  <si>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</si>
  <si>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</si>
  <si>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</si>
  <si>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</si>
  <si>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</si>
  <si>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</si>
  <si>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</si>
  <si>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</si>
  <si>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</si>
  <si>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</si>
  <si>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</si>
  <si>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</si>
  <si>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</si>
  <si>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</si>
  <si>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</si>
  <si>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</si>
  <si>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</si>
  <si>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</si>
  <si>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</si>
  <si>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</si>
  <si>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</si>
  <si>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</si>
  <si>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</si>
  <si>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</si>
  <si>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</si>
  <si>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</si>
  <si>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</si>
  <si>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</si>
  <si>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</si>
  <si>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</si>
  <si>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</si>
  <si>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</si>
  <si>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</si>
  <si>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</si>
  <si>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</si>
  <si>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</si>
  <si>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</si>
  <si>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</si>
  <si>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</si>
  <si>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</si>
  <si>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</si>
  <si>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</si>
  <si>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</si>
  <si>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</si>
  <si>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</si>
  <si>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</si>
  <si>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</si>
  <si>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</si>
  <si>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</si>
  <si>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</si>
  <si>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</si>
  <si>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</si>
  <si>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</si>
  <si>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</si>
  <si>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</si>
  <si>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</si>
  <si>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</si>
  <si>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</si>
  <si>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</si>
  <si>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</si>
  <si>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</si>
  <si>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</si>
  <si>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</si>
  <si>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</si>
  <si>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</si>
  <si>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</si>
  <si>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</si>
  <si>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</si>
  <si>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</si>
  <si>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</si>
  <si>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</si>
  <si>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</si>
  <si>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</si>
  <si>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</si>
  <si>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</si>
  <si>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</si>
  <si>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</si>
  <si>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</si>
  <si>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</si>
  <si>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</si>
  <si>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</si>
  <si>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</si>
  <si>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</si>
  <si>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</si>
  <si>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</si>
  <si>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</si>
  <si>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</si>
  <si>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</si>
  <si>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</si>
  <si>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</si>
  <si>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</si>
  <si>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</si>
  <si>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</si>
  <si>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</si>
  <si>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</si>
  <si>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</si>
  <si>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</si>
  <si>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</si>
  <si>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</si>
  <si>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</si>
  <si>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</si>
  <si>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</si>
  <si>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</si>
  <si>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</si>
  <si>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</si>
  <si>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</si>
  <si>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</si>
  <si>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</si>
  <si>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</si>
  <si>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</si>
  <si>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</si>
  <si>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</si>
  <si>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</si>
  <si>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</si>
  <si>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</si>
  <si>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</si>
  <si>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</si>
  <si>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</si>
  <si>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</si>
  <si>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</si>
  <si>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</si>
  <si>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</si>
  <si>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</si>
  <si>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</si>
  <si>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</si>
  <si>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</si>
  <si>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</si>
  <si>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</si>
  <si>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</si>
  <si>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</si>
  <si>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</si>
  <si>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</si>
  <si>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</si>
  <si>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</si>
  <si>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</si>
  <si>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</si>
  <si>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</si>
  <si>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</si>
  <si>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</si>
  <si>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</si>
  <si>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</si>
  <si>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</si>
  <si>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</si>
  <si>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</si>
  <si>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</si>
  <si>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</si>
  <si>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</si>
  <si>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</si>
  <si>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</si>
  <si>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</si>
  <si>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</si>
  <si>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</si>
  <si>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</si>
  <si>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</si>
  <si>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</si>
  <si>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</si>
  <si>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</si>
  <si>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</si>
  <si>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</si>
  <si>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</si>
  <si>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</si>
  <si>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</si>
  <si>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</si>
  <si>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</si>
  <si>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</si>
  <si>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</si>
  <si>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</si>
  <si>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</si>
  <si>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</si>
  <si>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</si>
  <si>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</si>
  <si>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</si>
  <si>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</si>
  <si>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</si>
  <si>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</si>
  <si>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</si>
  <si>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</si>
  <si>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</si>
  <si>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</si>
  <si>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</si>
  <si>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</si>
  <si>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</si>
  <si>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</si>
  <si>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</si>
  <si>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</si>
  <si>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</si>
  <si>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</si>
  <si>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</si>
  <si>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</si>
  <si>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</si>
  <si>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</si>
  <si>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</si>
  <si>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</si>
  <si>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</si>
  <si>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</si>
  <si>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</si>
  <si>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</si>
  <si>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</si>
  <si>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</si>
  <si>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</si>
  <si>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</si>
  <si>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</si>
  <si>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</si>
  <si>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</si>
  <si>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</si>
  <si>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</si>
  <si>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</si>
  <si>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</si>
  <si>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</si>
  <si>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</si>
  <si>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</si>
  <si>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</si>
  <si>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</si>
  <si>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</si>
  <si>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</si>
  <si>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</si>
  <si>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</si>
  <si>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</si>
  <si>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</si>
  <si>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</si>
  <si>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</si>
  <si>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</si>
  <si>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</si>
  <si>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</si>
  <si>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</si>
  <si>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</si>
  <si>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</si>
  <si>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</si>
  <si>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</si>
  <si>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</si>
  <si>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</si>
  <si>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</si>
  <si>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</si>
  <si>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</si>
  <si>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</si>
  <si>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</si>
  <si>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</si>
  <si>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</si>
  <si>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</si>
  <si>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</si>
  <si>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</si>
  <si>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</si>
  <si>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</si>
  <si>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</si>
  <si>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</si>
  <si>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</si>
  <si>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</si>
  <si>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</si>
  <si>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</si>
  <si>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</si>
  <si>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</si>
  <si>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</si>
  <si>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</si>
  <si>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</si>
  <si>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</si>
  <si>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</si>
  <si>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</si>
  <si>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</si>
  <si>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</si>
  <si>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</si>
  <si>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</si>
  <si>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</si>
  <si>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</si>
  <si>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</si>
  <si>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</si>
  <si>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</si>
  <si>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</si>
  <si>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</si>
  <si>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</si>
  <si>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</si>
  <si>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</si>
  <si>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</si>
  <si>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</si>
  <si>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</si>
  <si>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</si>
  <si>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</si>
  <si>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</si>
  <si>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</si>
  <si>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</si>
  <si>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</si>
  <si>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</si>
  <si>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</si>
  <si>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</si>
  <si>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</si>
  <si>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</si>
  <si>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</si>
  <si>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</si>
  <si>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</si>
  <si>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</si>
  <si>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</si>
  <si>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</si>
  <si>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</si>
  <si>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</si>
  <si>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</si>
  <si>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</si>
  <si>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</si>
  <si>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</si>
  <si>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</si>
  <si>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</si>
  <si>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</si>
  <si>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</si>
  <si>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</si>
  <si>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</si>
  <si>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</si>
  <si>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</si>
  <si>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</si>
  <si>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</si>
  <si>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</si>
  <si>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</si>
  <si>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</si>
  <si>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</si>
  <si>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</si>
  <si>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</si>
  <si>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</si>
  <si>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</si>
  <si>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</si>
  <si>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</si>
  <si>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</si>
  <si>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</si>
  <si>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</si>
  <si>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</si>
  <si>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</si>
  <si>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</si>
  <si>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</si>
  <si>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</si>
  <si>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</si>
  <si>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</si>
  <si>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</si>
  <si>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</si>
  <si>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</si>
  <si>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</si>
  <si>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</si>
  <si>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</si>
  <si>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</si>
  <si>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</si>
  <si>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</si>
  <si>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</si>
  <si>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</si>
  <si>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</si>
  <si>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</si>
  <si>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</si>
  <si>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</si>
  <si>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</si>
  <si>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</si>
  <si>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</si>
  <si>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</si>
  <si>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</si>
  <si>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</si>
  <si>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</si>
  <si>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</si>
  <si>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</si>
  <si>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</si>
  <si>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</si>
  <si>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</si>
  <si>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</si>
  <si>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</si>
  <si>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</si>
  <si>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</si>
  <si>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</si>
  <si>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</si>
  <si>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</si>
  <si>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</si>
  <si>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</si>
  <si>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</si>
  <si>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</si>
  <si>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</si>
  <si>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</si>
  <si>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</si>
  <si>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</si>
  <si>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</si>
  <si>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</si>
  <si>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</si>
  <si>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</si>
  <si>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</si>
  <si>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</si>
  <si>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</si>
  <si>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</si>
  <si>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</si>
  <si>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</si>
  <si>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</si>
  <si>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</si>
  <si>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</si>
  <si>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</si>
  <si>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</si>
  <si>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</si>
  <si>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</si>
  <si>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</si>
  <si>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</si>
  <si>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</si>
  <si>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</si>
  <si>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</si>
  <si>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</si>
  <si>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</si>
  <si>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</si>
  <si>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</si>
  <si>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</si>
  <si>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</si>
  <si>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</si>
  <si>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</si>
  <si>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</si>
  <si>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</si>
  <si>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</si>
  <si>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</si>
  <si>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</si>
  <si>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</si>
  <si>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</si>
  <si>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</si>
  <si>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</si>
  <si>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</si>
  <si>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</si>
  <si>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</si>
  <si>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</si>
  <si>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</si>
  <si>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</si>
  <si>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</si>
  <si>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</si>
  <si>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</si>
  <si>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</si>
  <si>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</si>
  <si>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</si>
  <si>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</si>
  <si>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</si>
  <si>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</si>
  <si>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</si>
  <si>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</si>
  <si>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</si>
  <si>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</si>
  <si>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</si>
  <si>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</si>
  <si>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</si>
  <si>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</si>
  <si>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</si>
  <si>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</si>
  <si>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</si>
  <si>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</si>
  <si>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</si>
  <si>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</si>
  <si>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</si>
  <si>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</si>
  <si>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</si>
  <si>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</si>
  <si>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</si>
  <si>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</si>
  <si>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</si>
  <si>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</si>
  <si>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</si>
  <si>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</si>
  <si>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</si>
  <si>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</si>
  <si>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</si>
  <si>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</si>
  <si>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</si>
  <si>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</si>
  <si>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</si>
  <si>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</si>
  <si>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</si>
  <si>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</si>
  <si>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</si>
  <si>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</si>
  <si>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</si>
  <si>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</si>
  <si>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</si>
  <si>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</si>
  <si>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</si>
  <si>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</si>
  <si>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</si>
  <si>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</si>
  <si>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</si>
  <si>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</si>
  <si>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</si>
  <si>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</si>
  <si>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</si>
  <si>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</si>
  <si>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</si>
  <si>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</si>
  <si>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</si>
  <si>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</si>
  <si>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</si>
  <si>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</si>
  <si>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</si>
  <si>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</si>
  <si>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</si>
  <si>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</si>
  <si>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</si>
  <si>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</si>
  <si>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</si>
  <si>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</si>
  <si>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</si>
  <si>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</si>
  <si>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</si>
  <si>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</si>
  <si>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</si>
  <si>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</si>
  <si>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</si>
  <si>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</si>
  <si>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</si>
  <si>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</si>
  <si>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</si>
  <si>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</si>
  <si>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</si>
  <si>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</si>
  <si>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</si>
  <si>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</si>
  <si>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</si>
  <si>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</si>
  <si>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</si>
  <si>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</si>
  <si>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</si>
  <si>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</si>
  <si>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</si>
  <si>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</si>
  <si>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</si>
  <si>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</si>
  <si>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</si>
  <si>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</si>
  <si>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</si>
  <si>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</si>
  <si>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</si>
  <si>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</si>
  <si>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</si>
  <si>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</si>
  <si>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</si>
  <si>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</si>
  <si>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</si>
  <si>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</si>
  <si>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</si>
  <si>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</si>
  <si>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</si>
  <si>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</si>
  <si>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</si>
  <si>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</si>
  <si>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</si>
  <si>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</si>
  <si>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</si>
  <si>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</si>
  <si>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</si>
  <si>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</si>
  <si>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</si>
  <si>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</si>
  <si>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</si>
  <si>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</si>
  <si>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</si>
  <si>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</si>
  <si>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</si>
  <si>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</si>
  <si>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</si>
  <si>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</si>
  <si>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</si>
  <si>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</si>
  <si>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</si>
  <si>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</si>
  <si>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</si>
  <si>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</si>
  <si>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</si>
  <si>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</si>
  <si>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</si>
  <si>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</si>
  <si>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</si>
  <si>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</si>
  <si>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</si>
  <si>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</si>
  <si>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</si>
  <si>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</si>
  <si>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</si>
  <si>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</si>
  <si>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</si>
  <si>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</si>
  <si>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</si>
  <si>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</si>
  <si>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</si>
  <si>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</si>
  <si>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</si>
  <si>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</si>
  <si>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</si>
  <si>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</si>
  <si>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</si>
  <si>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</si>
  <si>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</si>
  <si>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</si>
  <si>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</si>
  <si>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</si>
  <si>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</si>
  <si>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</si>
  <si>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</si>
  <si>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</si>
  <si>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</si>
  <si>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</si>
  <si>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</si>
  <si>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</si>
  <si>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</si>
  <si>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</si>
  <si>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</si>
  <si>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</si>
  <si>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</si>
  <si>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</si>
  <si>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</si>
  <si>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</si>
  <si>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</si>
  <si>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</si>
  <si>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</si>
  <si>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</si>
  <si>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</si>
  <si>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</si>
  <si>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</si>
  <si>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</si>
  <si>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</si>
  <si>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</si>
  <si>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</si>
  <si>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</si>
  <si>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</si>
  <si>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</si>
  <si>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</si>
  <si>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</si>
  <si>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</si>
  <si>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</si>
  <si>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</si>
  <si>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</si>
  <si>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</si>
  <si>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</si>
  <si>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</si>
  <si>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</si>
  <si>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</si>
  <si>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</si>
  <si>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</si>
  <si>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</si>
  <si>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</si>
  <si>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</si>
  <si>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</si>
  <si>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</si>
  <si>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</si>
  <si>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</si>
  <si>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</si>
  <si>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</si>
  <si>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</si>
  <si>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</si>
  <si>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</si>
  <si>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</si>
  <si>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</si>
  <si>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</si>
  <si>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</si>
  <si>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</si>
  <si>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</si>
  <si>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</si>
  <si>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</si>
  <si>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</si>
  <si>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</si>
  <si>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</si>
  <si>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</si>
  <si>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</si>
  <si>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</si>
  <si>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</si>
  <si>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</si>
  <si>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</si>
  <si>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</si>
  <si>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</si>
  <si>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</si>
  <si>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</si>
  <si>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</si>
  <si>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</si>
  <si>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</si>
  <si>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</si>
  <si>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</si>
  <si>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</si>
  <si>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</si>
  <si>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</si>
  <si>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</si>
  <si>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</si>
  <si>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</si>
  <si>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</si>
  <si>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</si>
  <si>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</si>
  <si>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</si>
  <si>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</si>
  <si>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</si>
  <si>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</si>
  <si>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</si>
  <si>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</si>
  <si>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</si>
  <si>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</si>
  <si>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</si>
  <si>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</si>
  <si>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</si>
  <si>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</si>
  <si>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</si>
  <si>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</si>
  <si>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</si>
  <si>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</si>
  <si>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</si>
  <si>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</si>
  <si>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</si>
  <si>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</si>
  <si>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</si>
  <si>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</si>
  <si>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</si>
  <si>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</si>
  <si>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</si>
  <si>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</si>
  <si>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</si>
  <si>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</si>
  <si>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</si>
  <si>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</si>
  <si>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</si>
  <si>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</si>
  <si>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</si>
  <si>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</si>
  <si>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</si>
  <si>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</si>
  <si>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</si>
  <si>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</si>
  <si>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</si>
  <si>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</si>
  <si>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</si>
  <si>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</si>
  <si>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</si>
  <si>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</si>
  <si>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</si>
  <si>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</si>
  <si>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</si>
  <si>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</si>
  <si>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</si>
  <si>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</si>
  <si>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</si>
  <si>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</si>
  <si>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</si>
  <si>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</si>
  <si>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</si>
  <si>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</si>
  <si>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</si>
  <si>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</si>
  <si>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</si>
  <si>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</si>
  <si>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</si>
  <si>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</si>
  <si>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</si>
  <si>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</si>
  <si>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</si>
  <si>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</si>
  <si>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</si>
  <si>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</si>
  <si>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</si>
  <si>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</si>
  <si>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</si>
  <si>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</si>
  <si>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</si>
  <si>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</si>
  <si>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</si>
  <si>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</si>
  <si>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</si>
  <si>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</si>
  <si>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</si>
  <si>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</si>
  <si>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</si>
  <si>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</si>
  <si>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</si>
  <si>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</si>
  <si>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</si>
  <si>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</si>
  <si>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</si>
  <si>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</si>
  <si>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</si>
  <si>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</si>
  <si>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</si>
  <si>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</si>
  <si>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</si>
  <si>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</si>
  <si>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</si>
  <si>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</si>
  <si>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</si>
  <si>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</si>
  <si>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</si>
  <si>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</si>
  <si>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</si>
  <si>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</si>
  <si>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</si>
  <si>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</si>
  <si>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</si>
  <si>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</si>
  <si>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</si>
  <si>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</si>
  <si>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</si>
  <si>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</si>
  <si>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</si>
  <si>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</si>
  <si>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</si>
  <si>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</si>
  <si>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</si>
  <si>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</si>
  <si>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</si>
  <si>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</si>
  <si>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</si>
  <si>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</si>
  <si>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</si>
  <si>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</si>
  <si>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</si>
  <si>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</si>
  <si>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</si>
  <si>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</si>
  <si>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</si>
  <si>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</si>
  <si>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</si>
  <si>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</si>
  <si>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</si>
  <si>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</si>
  <si>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</si>
  <si>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</si>
  <si>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</si>
  <si>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</si>
  <si>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</si>
  <si>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</si>
  <si>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</si>
  <si>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</si>
  <si>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</si>
  <si>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</si>
  <si>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</si>
  <si>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</si>
  <si>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</si>
  <si>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</si>
  <si>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</si>
  <si>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</si>
  <si>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</si>
  <si>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</si>
  <si>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</si>
  <si>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</si>
  <si>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</si>
  <si>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</si>
  <si>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</si>
  <si>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</si>
  <si>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</si>
  <si>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</si>
  <si>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</si>
  <si>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</si>
  <si>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</si>
  <si>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</si>
  <si>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</si>
  <si>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</si>
  <si>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</si>
  <si>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</si>
  <si>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</si>
  <si>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</si>
  <si>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</si>
  <si>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</si>
  <si>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</si>
  <si>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</si>
  <si>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</si>
  <si>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</si>
  <si>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</si>
  <si>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</si>
  <si>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</si>
  <si>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</si>
  <si>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</si>
  <si>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</si>
  <si>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</si>
  <si>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</si>
  <si>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</si>
  <si>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</si>
  <si>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</si>
  <si>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</si>
  <si>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</si>
  <si>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</si>
  <si>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</si>
  <si>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</si>
  <si>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</si>
  <si>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</si>
  <si>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</si>
  <si>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</si>
  <si>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</si>
  <si>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</si>
  <si>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</si>
  <si>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</si>
  <si>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</si>
  <si>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</si>
  <si>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</si>
  <si>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</si>
  <si>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</si>
  <si>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</si>
  <si>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</si>
  <si>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</si>
  <si>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</si>
  <si>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</si>
  <si>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</si>
  <si>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</si>
  <si>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</si>
  <si>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</si>
  <si>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</si>
  <si>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</si>
  <si>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</si>
  <si>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</si>
  <si>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</si>
  <si>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</si>
  <si>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</si>
  <si>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</si>
  <si>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</si>
  <si>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</si>
  <si>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</si>
  <si>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</si>
  <si>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</si>
  <si>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</si>
  <si>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</si>
  <si>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</si>
  <si>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</si>
  <si>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</si>
  <si>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</si>
  <si>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</si>
  <si>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</si>
  <si>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</si>
  <si>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</si>
  <si>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</si>
  <si>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</si>
  <si>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</si>
  <si>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</si>
  <si>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</si>
  <si>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</si>
  <si>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</si>
  <si>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</si>
  <si>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</si>
  <si>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</si>
  <si>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</si>
  <si>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</si>
  <si>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</si>
  <si>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</si>
  <si>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</si>
  <si>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</si>
  <si>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</si>
  <si>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</si>
  <si>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</si>
  <si>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</si>
  <si>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</si>
  <si>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</si>
  <si>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</si>
  <si>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</si>
  <si>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</si>
  <si>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</si>
  <si>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</si>
  <si>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</si>
  <si>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</si>
  <si>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</si>
  <si>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</si>
  <si>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</si>
  <si>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</si>
  <si>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</si>
  <si>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</si>
  <si>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</si>
  <si>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</si>
  <si>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</si>
  <si>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</si>
  <si>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</si>
  <si>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</si>
  <si>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</si>
  <si>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</si>
  <si>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</si>
  <si>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</si>
  <si>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</si>
  <si>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</si>
  <si>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</si>
  <si>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</si>
  <si>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</si>
  <si>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</si>
  <si>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</si>
  <si>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</si>
  <si>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</si>
  <si>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</si>
  <si>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</si>
  <si>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</si>
  <si>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</si>
  <si>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</si>
  <si>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</si>
  <si>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</si>
  <si>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</si>
  <si>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</si>
  <si>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</si>
  <si>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</si>
  <si>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</si>
  <si>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</si>
  <si>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</si>
  <si>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</si>
  <si>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</si>
  <si>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</si>
  <si>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</si>
  <si>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</si>
  <si>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</si>
  <si>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</si>
  <si>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</si>
  <si>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</si>
  <si>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</si>
  <si>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</si>
  <si>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</si>
  <si>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</si>
  <si>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</si>
  <si>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</si>
  <si>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</si>
  <si>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</si>
  <si>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</si>
  <si>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</si>
  <si>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</si>
  <si>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</si>
  <si>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</si>
  <si>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</si>
  <si>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</si>
  <si>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</si>
  <si>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</si>
  <si>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</si>
  <si>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</si>
  <si>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</si>
  <si>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</si>
  <si>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</si>
  <si>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</si>
  <si>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</si>
  <si>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</si>
  <si>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</si>
  <si>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</si>
  <si>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</si>
  <si>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</si>
  <si>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</si>
  <si>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</si>
  <si>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</si>
  <si>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</si>
  <si>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</si>
  <si>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</si>
  <si>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</si>
  <si>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</si>
  <si>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</si>
  <si>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</si>
  <si>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</si>
  <si>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</si>
  <si>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</si>
  <si>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</si>
  <si>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</si>
  <si>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</si>
  <si>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</si>
  <si>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</si>
  <si>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</si>
  <si>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</si>
  <si>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</si>
  <si>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</si>
  <si>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</si>
  <si>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</si>
  <si>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</si>
  <si>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</si>
  <si>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</si>
  <si>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</si>
  <si>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</si>
  <si>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</si>
  <si>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</si>
  <si>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</si>
  <si>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</si>
  <si>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</si>
  <si>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</si>
  <si>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</si>
  <si>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</si>
  <si>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</si>
  <si>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</si>
  <si>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</si>
  <si>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</si>
  <si>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</si>
  <si>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</si>
  <si>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</si>
  <si>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</si>
  <si>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</si>
  <si>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</si>
  <si>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</si>
  <si>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</si>
  <si>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</si>
  <si>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</si>
  <si>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</si>
  <si>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</si>
  <si>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</si>
  <si>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</si>
  <si>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</si>
  <si>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</si>
  <si>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</si>
  <si>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</si>
  <si>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</si>
  <si>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</si>
  <si>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</si>
  <si>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</si>
  <si>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</si>
  <si>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</si>
  <si>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</si>
  <si>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</si>
  <si>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</si>
  <si>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</si>
  <si>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</si>
  <si>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</si>
  <si>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</si>
  <si>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</si>
  <si>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</si>
  <si>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</si>
  <si>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</si>
  <si>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</si>
  <si>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</si>
  <si>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</si>
  <si>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</si>
  <si>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</si>
  <si>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</si>
  <si>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</si>
  <si>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</si>
  <si>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</si>
  <si>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</si>
  <si>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</si>
  <si>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</si>
  <si>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</si>
  <si>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</si>
  <si>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</si>
  <si>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</si>
  <si>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</si>
  <si>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</si>
  <si>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</si>
  <si>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</si>
  <si>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</si>
  <si>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</si>
  <si>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</si>
  <si>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</si>
  <si>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</si>
  <si>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</si>
  <si>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</si>
  <si>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</si>
  <si>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</si>
  <si>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</si>
  <si>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</si>
  <si>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</si>
  <si>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</si>
  <si>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</si>
  <si>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</si>
  <si>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</si>
  <si>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</si>
  <si>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</si>
  <si>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</si>
  <si>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</si>
  <si>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</si>
  <si>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</si>
  <si>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</si>
  <si>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</si>
  <si>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</si>
  <si>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</si>
  <si>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</si>
  <si>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</si>
  <si>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</si>
  <si>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</si>
  <si>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</si>
  <si>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</si>
  <si>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</si>
  <si>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</si>
  <si>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</si>
  <si>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</si>
  <si>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</si>
  <si>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</si>
  <si>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</si>
  <si>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</si>
  <si>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</si>
  <si>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</si>
  <si>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</si>
  <si>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</si>
  <si>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</si>
  <si>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</si>
  <si>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</si>
  <si>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</si>
  <si>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</si>
  <si>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</si>
  <si>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</si>
  <si>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</si>
  <si>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</si>
  <si>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</si>
  <si>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</si>
  <si>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</si>
  <si>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</si>
  <si>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</si>
  <si>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</si>
  <si>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</si>
  <si>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</si>
  <si>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</si>
  <si>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</si>
  <si>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</si>
  <si>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</si>
  <si>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</si>
  <si>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</si>
  <si>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</si>
  <si>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</si>
  <si>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</si>
  <si>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</si>
  <si>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</si>
  <si>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</si>
  <si>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</si>
  <si>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</si>
  <si>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</si>
  <si>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</si>
  <si>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</si>
  <si>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</si>
  <si>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</si>
  <si>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</si>
  <si>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</si>
  <si>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</si>
  <si>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</si>
  <si>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</si>
  <si>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</si>
  <si>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</si>
  <si>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</si>
  <si>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</si>
  <si>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</si>
  <si>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</si>
  <si>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</si>
  <si>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</si>
  <si>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</si>
  <si>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</si>
  <si>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</si>
  <si>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</si>
  <si>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</si>
  <si>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</si>
  <si>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</si>
  <si>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</si>
  <si>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</si>
  <si>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</si>
  <si>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</si>
  <si>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</si>
  <si>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</si>
  <si>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</si>
  <si>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</si>
  <si>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</si>
  <si>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</si>
  <si>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</si>
  <si>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</si>
  <si>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</si>
  <si>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</si>
  <si>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</si>
  <si>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</si>
  <si>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</si>
  <si>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</si>
  <si>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</si>
  <si>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</si>
  <si>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</si>
  <si>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</si>
  <si>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</si>
  <si>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</si>
  <si>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</si>
  <si>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</si>
  <si>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</si>
  <si>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</si>
  <si>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</si>
  <si>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</si>
  <si>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</si>
  <si>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</si>
  <si>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</si>
  <si>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</si>
  <si>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</si>
  <si>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</si>
  <si>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</si>
  <si>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</si>
  <si>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</si>
  <si>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</si>
  <si>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</si>
  <si>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</si>
  <si>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</si>
  <si>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</si>
  <si>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</si>
  <si>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</si>
  <si>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</si>
  <si>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</si>
  <si>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</si>
  <si>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</si>
  <si>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</si>
  <si>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</si>
  <si>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</si>
  <si>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</si>
  <si>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</si>
  <si>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</si>
  <si>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</si>
  <si>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</si>
  <si>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</si>
  <si>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</si>
  <si>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</si>
  <si>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</si>
  <si>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</si>
  <si>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</si>
  <si>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</si>
  <si>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</si>
  <si>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</si>
  <si>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</si>
  <si>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</si>
  <si>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</si>
  <si>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</si>
  <si>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</si>
  <si>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</si>
  <si>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</si>
  <si>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</si>
  <si>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</si>
  <si>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</si>
  <si>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</si>
  <si>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</si>
  <si>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</si>
  <si>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</si>
  <si>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</si>
  <si>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</si>
  <si>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</si>
  <si>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</si>
  <si>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</si>
  <si>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</si>
  <si>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</si>
  <si>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</si>
  <si>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</si>
  <si>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</si>
  <si>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</si>
  <si>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</si>
  <si>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</si>
  <si>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</si>
  <si>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</si>
  <si>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</si>
  <si>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</si>
  <si>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</si>
  <si>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</si>
  <si>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</si>
  <si>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</si>
  <si>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</si>
  <si>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</si>
  <si>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</si>
  <si>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</si>
  <si>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</si>
  <si>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</si>
  <si>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</si>
  <si>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</si>
  <si>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</si>
  <si>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</si>
  <si>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</si>
  <si>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</si>
  <si>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</si>
  <si>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</si>
  <si>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</si>
  <si>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</si>
  <si>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</si>
  <si>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</si>
  <si>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</si>
  <si>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</si>
  <si>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</si>
  <si>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</si>
  <si>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</si>
  <si>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</si>
  <si>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</si>
  <si>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</si>
  <si>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</si>
  <si>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</si>
  <si>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</si>
  <si>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</si>
  <si>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</si>
  <si>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</si>
  <si>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</si>
  <si>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</si>
  <si>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</si>
  <si>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</si>
  <si>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</si>
  <si>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</si>
  <si>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</si>
  <si>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</si>
  <si>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</si>
  <si>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</si>
  <si>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</si>
  <si>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</si>
  <si>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</si>
  <si>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</si>
  <si>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</si>
  <si>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</si>
  <si>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</si>
  <si>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</si>
  <si>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</si>
  <si>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</si>
  <si>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</si>
  <si>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</si>
  <si>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</si>
  <si>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</si>
  <si>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</si>
  <si>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</si>
  <si>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</si>
  <si>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</si>
  <si>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</si>
  <si>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</si>
  <si>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</si>
  <si>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</si>
  <si>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</si>
  <si>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</si>
  <si>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</si>
  <si>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</si>
  <si>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</si>
  <si>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</si>
  <si>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</si>
  <si>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</si>
  <si>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</si>
  <si>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</si>
  <si>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</si>
  <si>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</si>
  <si>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</si>
  <si>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</si>
  <si>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</si>
  <si>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</si>
  <si>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</si>
  <si>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</si>
  <si>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</si>
  <si>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</si>
  <si>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</si>
  <si>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</si>
  <si>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</si>
  <si>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</si>
  <si>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</si>
  <si>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</si>
  <si>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</si>
  <si>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</si>
  <si>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</si>
  <si>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</si>
  <si>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</si>
  <si>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</si>
  <si>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</si>
  <si>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</si>
  <si>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</si>
  <si>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</si>
  <si>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</si>
  <si>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</si>
  <si>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</si>
  <si>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</si>
  <si>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</si>
  <si>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</si>
  <si>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</si>
  <si>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</si>
  <si>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</si>
  <si>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</si>
  <si>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</si>
  <si>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</si>
  <si>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</si>
  <si>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</si>
  <si>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</si>
  <si>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</si>
  <si>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</si>
  <si>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</si>
  <si>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</si>
  <si>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</si>
  <si>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</si>
  <si>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</si>
  <si>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</si>
  <si>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</si>
  <si>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</si>
  <si>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</si>
  <si>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</si>
  <si>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</si>
  <si>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</si>
  <si>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</si>
  <si>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</si>
  <si>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</si>
  <si>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</si>
  <si>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</si>
  <si>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</si>
  <si>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</si>
  <si>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</si>
  <si>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</si>
  <si>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</si>
  <si>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</si>
  <si>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</si>
  <si>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</si>
  <si>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</si>
  <si>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</si>
  <si>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</si>
  <si>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</si>
  <si>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</si>
  <si>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</si>
  <si>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</si>
  <si>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</si>
  <si>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</si>
  <si>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</si>
  <si>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</si>
  <si>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</si>
  <si>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</si>
  <si>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</si>
  <si>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</si>
  <si>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</si>
  <si>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</si>
  <si>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</si>
  <si>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</si>
  <si>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</si>
  <si>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</si>
  <si>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</si>
  <si>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</si>
  <si>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</si>
  <si>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</si>
  <si>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</si>
  <si>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</si>
  <si>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</si>
  <si>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</si>
  <si>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</si>
  <si>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</si>
  <si>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</si>
  <si>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</si>
  <si>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</si>
  <si>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</si>
  <si>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</si>
  <si>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</si>
  <si>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</si>
  <si>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</si>
  <si>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</si>
  <si>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</si>
  <si>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</si>
  <si>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</si>
  <si>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</si>
  <si>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</si>
  <si>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</si>
  <si>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</si>
  <si>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</si>
  <si>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</si>
  <si>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</si>
  <si>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</si>
  <si>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</si>
  <si>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</si>
  <si>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</si>
  <si>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</si>
  <si>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</si>
  <si>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</si>
  <si>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</si>
  <si>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</si>
  <si>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</si>
  <si>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</si>
  <si>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</si>
  <si>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</si>
  <si>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</si>
  <si>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</si>
  <si>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</si>
  <si>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</si>
  <si>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</si>
  <si>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</si>
  <si>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</si>
  <si>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</si>
  <si>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</si>
  <si>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</si>
  <si>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</si>
  <si>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</si>
  <si>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</si>
  <si>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</si>
  <si>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</si>
  <si>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</si>
  <si>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</si>
  <si>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</si>
  <si>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</si>
  <si>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</si>
  <si>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</si>
  <si>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</si>
  <si>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</si>
  <si>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</si>
  <si>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</si>
  <si>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</si>
  <si>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</si>
  <si>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</si>
  <si>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</si>
  <si>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</si>
  <si>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</si>
  <si>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</si>
  <si>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</si>
  <si>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</si>
  <si>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</si>
  <si>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</si>
  <si>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</si>
  <si>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</si>
  <si>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</si>
  <si>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</si>
  <si>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</si>
  <si>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</si>
  <si>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</si>
  <si>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</si>
  <si>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</si>
  <si>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</si>
  <si>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</si>
  <si>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</si>
  <si>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</si>
  <si>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</si>
  <si>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</si>
  <si>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</si>
  <si>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</si>
  <si>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</si>
  <si>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</si>
  <si>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</si>
  <si>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</si>
  <si>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</si>
  <si>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</si>
  <si>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</si>
  <si>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</si>
  <si>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</si>
  <si>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</si>
  <si>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</si>
  <si>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</si>
  <si>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</si>
  <si>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</si>
  <si>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</si>
  <si>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</si>
  <si>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</si>
  <si>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</si>
  <si>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</si>
  <si>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</si>
  <si>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</si>
  <si>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</si>
  <si>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</si>
  <si>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</si>
  <si>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</si>
  <si>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</si>
  <si>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</si>
  <si>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</si>
  <si>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</si>
  <si>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</si>
  <si>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</si>
  <si>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</si>
  <si>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</si>
  <si>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</si>
  <si>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</si>
  <si>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</si>
  <si>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</si>
  <si>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</si>
  <si>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</si>
  <si>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</si>
  <si>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</si>
  <si>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</si>
  <si>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</si>
  <si>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</si>
  <si>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</si>
  <si>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</si>
  <si>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</si>
  <si>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</si>
  <si>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</si>
  <si>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</si>
  <si>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</si>
  <si>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</si>
  <si>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</si>
  <si>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</si>
  <si>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</si>
  <si>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</si>
  <si>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</si>
  <si>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</si>
  <si>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</si>
  <si>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</si>
  <si>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</si>
  <si>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</si>
  <si>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</si>
  <si>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</si>
  <si>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</si>
  <si>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</si>
  <si>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</si>
  <si>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</si>
  <si>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</si>
  <si>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</si>
  <si>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</si>
  <si>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</si>
  <si>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</si>
  <si>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</si>
  <si>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</si>
  <si>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</si>
  <si>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</si>
  <si>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</si>
  <si>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</si>
  <si>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</si>
  <si>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</si>
  <si>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</si>
  <si>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</si>
  <si>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</si>
  <si>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</si>
  <si>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</si>
  <si>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</si>
  <si>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</si>
  <si>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</si>
  <si>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</si>
  <si>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</si>
  <si>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</si>
  <si>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</si>
  <si>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</si>
  <si>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</si>
  <si>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</si>
  <si>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</si>
  <si>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</si>
  <si>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</si>
  <si>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</si>
  <si>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</si>
  <si>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</si>
  <si>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</si>
  <si>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</si>
  <si>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</si>
  <si>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</si>
  <si>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</si>
  <si>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</si>
  <si>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</si>
  <si>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</si>
  <si>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</si>
  <si>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</si>
  <si>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</si>
  <si>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</si>
  <si>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</si>
  <si>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</si>
  <si>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</si>
  <si>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</si>
  <si>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</si>
  <si>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</si>
  <si>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</si>
  <si>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</si>
  <si>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</si>
  <si>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</si>
  <si>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</si>
  <si>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</si>
  <si>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</si>
  <si>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</si>
  <si>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</si>
  <si>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</si>
  <si>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</si>
  <si>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</si>
  <si>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</si>
  <si>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</si>
  <si>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</si>
  <si>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</si>
  <si>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</si>
  <si>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</si>
  <si>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</si>
  <si>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</si>
  <si>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</si>
  <si>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</si>
  <si>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</si>
  <si>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</si>
  <si>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</si>
  <si>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</si>
  <si>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</si>
  <si>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</si>
  <si>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</si>
  <si>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</si>
  <si>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</si>
  <si>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</si>
  <si>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</si>
  <si>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</si>
  <si>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</si>
  <si>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</si>
  <si>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</si>
  <si>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</si>
  <si>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</si>
  <si>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</si>
  <si>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</si>
  <si>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</si>
  <si>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</si>
  <si>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</si>
  <si>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</si>
  <si>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</si>
  <si>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</si>
  <si>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</si>
  <si>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</si>
  <si>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</si>
  <si>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</si>
  <si>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</si>
  <si>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</si>
  <si>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</si>
  <si>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</si>
  <si>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</si>
  <si>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</si>
  <si>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</si>
  <si>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</si>
  <si>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</si>
  <si>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</si>
  <si>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</si>
  <si>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</si>
  <si>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</si>
  <si>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</si>
  <si>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</si>
  <si>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</si>
  <si>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</si>
  <si>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</si>
  <si>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</si>
  <si>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</si>
  <si>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</si>
  <si>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</si>
  <si>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</si>
  <si>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</si>
  <si>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</si>
  <si>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</si>
  <si>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</si>
  <si>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</si>
  <si>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</si>
  <si>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</si>
  <si>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</si>
  <si>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</si>
  <si>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</si>
  <si>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</si>
  <si>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</si>
  <si>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</si>
  <si>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</si>
  <si>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</si>
  <si>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</si>
  <si>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</si>
  <si>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</si>
  <si>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</si>
  <si>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</si>
  <si>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</si>
  <si>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</si>
  <si>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</si>
  <si>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</si>
  <si>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</si>
  <si>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</si>
  <si>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</si>
  <si>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</si>
  <si>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</si>
  <si>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</si>
  <si>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</si>
  <si>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</si>
  <si>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</si>
  <si>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</si>
  <si>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</si>
  <si>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</si>
  <si>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</si>
  <si>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</si>
  <si>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</si>
  <si>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</si>
  <si>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</si>
  <si>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</si>
  <si>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</si>
  <si>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</si>
  <si>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</si>
  <si>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</si>
  <si>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</si>
  <si>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</si>
  <si>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</si>
  <si>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</si>
  <si>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</si>
  <si>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</si>
  <si>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</si>
  <si>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</si>
  <si>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</si>
  <si>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</si>
  <si>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</si>
  <si>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</si>
  <si>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</si>
  <si>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</si>
  <si>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</si>
  <si>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</si>
  <si>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</si>
  <si>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</si>
  <si>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</si>
  <si>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</si>
  <si>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</si>
  <si>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</si>
  <si>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</si>
  <si>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</si>
  <si>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</si>
  <si>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</si>
  <si>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</si>
  <si>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</si>
  <si>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</si>
  <si>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</si>
  <si>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</si>
  <si>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</si>
  <si>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</si>
  <si>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</si>
  <si>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</si>
  <si>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</si>
  <si>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</si>
  <si>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</si>
  <si>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</si>
  <si>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</si>
  <si>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</si>
  <si>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</si>
  <si>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</si>
  <si>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</si>
  <si>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</si>
  <si>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</si>
  <si>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</si>
  <si>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</si>
  <si>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</si>
  <si>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</si>
  <si>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</si>
  <si>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</si>
  <si>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</si>
  <si>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</si>
  <si>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</si>
  <si>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</si>
  <si>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</si>
  <si>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</si>
  <si>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</si>
  <si>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</si>
  <si>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</si>
  <si>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</si>
  <si>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</si>
  <si>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</si>
  <si>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</si>
  <si>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</si>
  <si>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</si>
  <si>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</si>
  <si>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</si>
  <si>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</si>
  <si>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</si>
  <si>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</si>
  <si>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</si>
  <si>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</si>
  <si>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</si>
  <si>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</si>
  <si>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</si>
  <si>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</si>
  <si>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</si>
  <si>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</si>
  <si>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</si>
  <si>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</si>
  <si>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</si>
  <si>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</si>
  <si>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</si>
  <si>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</si>
  <si>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</si>
  <si>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</si>
  <si>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</si>
  <si>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</si>
  <si>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</si>
  <si>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</si>
  <si>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</si>
  <si>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</si>
  <si>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</si>
  <si>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</si>
  <si>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</si>
  <si>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</si>
  <si>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</si>
  <si>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</si>
  <si>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</si>
  <si>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</si>
  <si>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</si>
  <si>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</si>
  <si>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</si>
  <si>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</si>
  <si>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</si>
  <si>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</si>
  <si>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</si>
  <si>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</si>
  <si>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</si>
  <si>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</si>
  <si>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</si>
  <si>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</si>
  <si>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</si>
  <si>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</si>
  <si>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</si>
  <si>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</si>
  <si>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</si>
  <si>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</si>
  <si>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</si>
  <si>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</si>
  <si>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</si>
  <si>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</si>
  <si>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</si>
  <si>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</si>
  <si>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</si>
  <si>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</si>
  <si>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</si>
  <si>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</si>
  <si>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</si>
  <si>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</si>
  <si>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</si>
  <si>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</si>
  <si>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</si>
  <si>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</si>
  <si>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</si>
  <si>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</si>
  <si>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</si>
  <si>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</si>
  <si>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</si>
  <si>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</si>
  <si>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</si>
  <si>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</si>
  <si>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</si>
  <si>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</si>
  <si>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</si>
  <si>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</si>
  <si>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</si>
  <si>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</si>
  <si>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</si>
  <si>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</si>
  <si>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</si>
  <si>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</si>
  <si>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</si>
  <si>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</si>
  <si>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</si>
  <si>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</si>
  <si>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</si>
  <si>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</si>
  <si>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</si>
  <si>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</si>
  <si>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</si>
  <si>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</si>
  <si>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</si>
  <si>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</si>
  <si>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</si>
  <si>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</si>
  <si>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</si>
  <si>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</si>
  <si>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</si>
  <si>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</si>
  <si>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</si>
  <si>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</si>
  <si>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</si>
  <si>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</si>
  <si>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</si>
  <si>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</si>
  <si>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</si>
  <si>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</si>
  <si>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</si>
  <si>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</si>
  <si>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</si>
  <si>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</si>
  <si>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</si>
  <si>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</si>
  <si>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</si>
  <si>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</si>
  <si>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</si>
  <si>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</si>
  <si>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</si>
  <si>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</si>
  <si>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</si>
  <si>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</si>
  <si>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</si>
  <si>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</si>
  <si>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</si>
  <si>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</si>
  <si>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</si>
  <si>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</si>
  <si>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</si>
  <si>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</si>
  <si>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</si>
  <si>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</si>
  <si>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</si>
  <si>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</si>
  <si>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</si>
  <si>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</si>
  <si>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</si>
  <si>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</si>
  <si>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</si>
  <si>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</si>
  <si>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</si>
  <si>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</si>
  <si>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</si>
  <si>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</si>
  <si>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</si>
  <si>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</si>
  <si>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</si>
  <si>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</si>
  <si>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</si>
  <si>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</si>
  <si>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</si>
  <si>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</si>
  <si>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</si>
  <si>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</si>
  <si>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</si>
  <si>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</si>
  <si>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</si>
  <si>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</si>
  <si>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</si>
  <si>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</si>
  <si>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</si>
  <si>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</si>
  <si>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</si>
  <si>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</si>
  <si>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</si>
  <si>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</si>
  <si>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</si>
  <si>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</si>
  <si>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</si>
  <si>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</si>
  <si>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</si>
  <si>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</si>
  <si>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</si>
  <si>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</si>
  <si>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</si>
  <si>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</si>
  <si>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</si>
  <si>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</si>
  <si>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</si>
  <si>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</si>
  <si>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</si>
  <si>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</si>
  <si>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</si>
  <si>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</si>
  <si>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</si>
  <si>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</si>
  <si>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</si>
  <si>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</si>
  <si>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</si>
  <si>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</si>
  <si>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</si>
  <si>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</si>
  <si>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</si>
  <si>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</si>
  <si>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</si>
  <si>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</si>
  <si>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</si>
  <si>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</si>
  <si>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</si>
  <si>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</si>
  <si>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</si>
  <si>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</si>
  <si>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</si>
  <si>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</si>
  <si>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</si>
  <si>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</si>
  <si>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</si>
  <si>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</si>
  <si>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</si>
  <si>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</si>
  <si>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</si>
  <si>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</si>
  <si>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</si>
  <si>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</si>
  <si>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</si>
  <si>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</si>
  <si>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</si>
  <si>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</si>
  <si>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</si>
  <si>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</si>
  <si>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</si>
  <si>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</si>
  <si>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</si>
  <si>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</si>
  <si>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</si>
  <si>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</si>
  <si>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</si>
  <si>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</si>
  <si>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</si>
  <si>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</si>
  <si>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</si>
  <si>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</si>
  <si>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</si>
  <si>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</si>
  <si>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</si>
  <si>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</si>
  <si>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</si>
  <si>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</si>
  <si>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</si>
  <si>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</si>
  <si>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</si>
  <si>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</si>
  <si>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</si>
  <si>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</si>
  <si>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</si>
  <si>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</si>
  <si>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</si>
  <si>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</si>
  <si>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</si>
  <si>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</si>
  <si>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</si>
  <si>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</si>
  <si>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</si>
  <si>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</si>
  <si>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</si>
  <si>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</si>
  <si>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</si>
  <si>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</si>
  <si>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</si>
  <si>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</si>
  <si>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</si>
  <si>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</si>
  <si>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</si>
  <si>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</si>
  <si>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</si>
  <si>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</si>
  <si>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</si>
  <si>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</si>
  <si>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</si>
  <si>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</si>
  <si>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</si>
  <si>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</si>
  <si>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</si>
  <si>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</si>
  <si>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</si>
  <si>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</si>
  <si>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</si>
  <si>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</si>
  <si>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</si>
  <si>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</si>
  <si>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</si>
  <si>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</si>
  <si>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</si>
  <si>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</si>
  <si>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</si>
  <si>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</si>
  <si>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</si>
  <si>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</si>
  <si>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</si>
  <si>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</si>
  <si>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</si>
  <si>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</si>
  <si>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</si>
  <si>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</si>
  <si>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</si>
  <si>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</si>
  <si>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</si>
  <si>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</si>
  <si>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</si>
  <si>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</si>
  <si>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</si>
  <si>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</si>
  <si>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</si>
  <si>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</si>
  <si>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</si>
  <si>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</si>
  <si>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</si>
  <si>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</si>
  <si>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</si>
  <si>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</si>
  <si>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</si>
  <si>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</si>
  <si>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</si>
  <si>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</si>
  <si>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</si>
  <si>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</si>
  <si>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</si>
  <si>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</si>
  <si>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</si>
  <si>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</si>
  <si>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</si>
  <si>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</si>
  <si>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</si>
  <si>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</si>
  <si>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</si>
  <si>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</si>
  <si>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</si>
  <si>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</si>
  <si>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</si>
  <si>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</si>
  <si>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</si>
  <si>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</si>
  <si>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</si>
  <si>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</si>
  <si>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</si>
  <si>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</si>
  <si>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</si>
  <si>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</si>
  <si>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</si>
  <si>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</si>
  <si>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</si>
  <si>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</si>
  <si>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</si>
  <si>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</si>
  <si>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</si>
  <si>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</si>
  <si>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</si>
  <si>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</si>
  <si>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</si>
  <si>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</si>
  <si>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</si>
  <si>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</si>
  <si>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</si>
  <si>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</si>
  <si>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</si>
  <si>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</si>
  <si>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</si>
  <si>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</si>
  <si>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</si>
  <si>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</si>
  <si>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</si>
  <si>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</si>
  <si>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</si>
  <si>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</si>
  <si>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</si>
  <si>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</si>
  <si>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</si>
  <si>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</si>
  <si>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</si>
  <si>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</si>
  <si>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</si>
  <si>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</si>
  <si>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</si>
  <si>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</si>
  <si>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</si>
  <si>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</si>
  <si>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</si>
  <si>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</si>
  <si>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</si>
  <si>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</si>
  <si>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</si>
  <si>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</si>
  <si>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</si>
  <si>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</si>
  <si>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</si>
  <si>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</si>
  <si>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</si>
  <si>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</si>
  <si>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</si>
  <si>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</si>
  <si>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</si>
  <si>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</si>
  <si>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</si>
  <si>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</si>
  <si>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</si>
  <si>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</si>
  <si>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</si>
  <si>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</si>
  <si>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</si>
  <si>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</si>
  <si>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</si>
  <si>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</si>
  <si>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</si>
  <si>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</si>
  <si>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</si>
  <si>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</si>
  <si>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</si>
  <si>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</si>
  <si>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</si>
  <si>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</si>
  <si>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</si>
  <si>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</si>
  <si>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</si>
  <si>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</si>
  <si>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</si>
  <si>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</si>
  <si>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</si>
  <si>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</si>
  <si>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</si>
  <si>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</si>
  <si>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</si>
  <si>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</si>
  <si>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</si>
  <si>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</si>
  <si>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</si>
  <si>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</si>
  <si>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</si>
  <si>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</si>
  <si>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</si>
  <si>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</si>
  <si>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</si>
  <si>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</si>
  <si>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</si>
  <si>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</si>
  <si>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</si>
  <si>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</si>
  <si>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</si>
  <si>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</si>
  <si>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</si>
  <si>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</si>
  <si>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</si>
  <si>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</si>
  <si>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</si>
  <si>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</si>
  <si>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</si>
  <si>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</si>
  <si>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</si>
  <si>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</si>
  <si>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</si>
  <si>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</si>
  <si>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</si>
  <si>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</si>
  <si>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</si>
  <si>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</si>
  <si>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</si>
  <si>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</si>
  <si>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</si>
  <si>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</si>
  <si>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</si>
  <si>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</si>
  <si>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</si>
  <si>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</si>
  <si>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</si>
  <si>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</si>
  <si>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</si>
  <si>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</si>
  <si>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</si>
  <si>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</si>
  <si>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</si>
  <si>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</si>
  <si>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</si>
  <si>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</si>
  <si>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</si>
  <si>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</si>
  <si>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</si>
  <si>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</si>
  <si>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</si>
  <si>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</si>
  <si>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</si>
  <si>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</si>
  <si>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</si>
  <si>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</si>
  <si>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</si>
  <si>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</si>
  <si>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</si>
  <si>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</si>
  <si>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</si>
  <si>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</si>
  <si>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</si>
  <si>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</si>
  <si>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</si>
  <si>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</si>
  <si>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</si>
  <si>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</si>
  <si>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</si>
  <si>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</si>
  <si>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</si>
  <si>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</si>
  <si>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</si>
  <si>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</si>
  <si>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</si>
  <si>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</si>
  <si>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</si>
  <si>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</si>
  <si>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</si>
  <si>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</si>
  <si>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</si>
  <si>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</si>
  <si>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</si>
  <si>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</si>
  <si>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</si>
  <si>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</si>
  <si>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</si>
  <si>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</si>
  <si>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</si>
  <si>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</si>
  <si>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</si>
  <si>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</si>
  <si>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</si>
  <si>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</si>
  <si>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</si>
  <si>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</si>
  <si>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</si>
  <si>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</si>
  <si>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</si>
  <si>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</si>
  <si>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</si>
  <si>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</si>
  <si>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</si>
  <si>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</si>
  <si>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</si>
  <si>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</si>
  <si>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</si>
  <si>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</si>
  <si>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</si>
  <si>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</si>
  <si>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</si>
  <si>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</si>
  <si>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</si>
  <si>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</si>
  <si>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</si>
  <si>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</si>
  <si>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</si>
  <si>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</si>
  <si>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</si>
  <si>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</si>
  <si>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</si>
  <si>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</si>
  <si>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</si>
  <si>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</si>
  <si>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</si>
  <si>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</si>
  <si>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</si>
  <si>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</si>
  <si>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</si>
  <si>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</si>
  <si>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</si>
  <si>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</si>
  <si>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</si>
  <si>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</si>
  <si>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</si>
  <si>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</si>
  <si>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</si>
  <si>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</si>
  <si>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</si>
  <si>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</si>
  <si>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</si>
  <si>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</si>
  <si>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</si>
  <si>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</si>
  <si>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</si>
  <si>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</si>
  <si>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</si>
  <si>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</si>
  <si>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</si>
  <si>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</si>
  <si>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</si>
  <si>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</si>
  <si>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</si>
  <si>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</si>
  <si>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</si>
  <si>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</si>
  <si>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</si>
  <si>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</si>
  <si>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</si>
  <si>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</si>
  <si>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</si>
  <si>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</si>
  <si>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</si>
  <si>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</si>
  <si>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</si>
  <si>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</si>
  <si>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</si>
  <si>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</si>
  <si>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</si>
  <si>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</si>
  <si>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</si>
  <si>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</si>
  <si>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</si>
  <si>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</si>
  <si>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</si>
  <si>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</si>
  <si>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</si>
  <si>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</si>
  <si>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</si>
  <si>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</si>
  <si>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</si>
  <si>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</si>
  <si>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</si>
  <si>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</si>
  <si>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</si>
  <si>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</si>
  <si>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</si>
  <si>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</si>
  <si>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</si>
  <si>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</si>
  <si>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</si>
  <si>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</si>
  <si>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</si>
  <si>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</si>
  <si>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</si>
  <si>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</si>
  <si>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</si>
  <si>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</si>
  <si>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</si>
  <si>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</si>
  <si>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</si>
  <si>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</si>
  <si>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</si>
  <si>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</si>
  <si>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</si>
  <si>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</si>
  <si>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</si>
  <si>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</si>
  <si>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</si>
  <si>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</si>
  <si>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</si>
  <si>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</si>
  <si>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</si>
  <si>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</si>
  <si>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</si>
  <si>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</si>
  <si>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</si>
  <si>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</si>
  <si>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</si>
  <si>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</si>
  <si>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</si>
  <si>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</si>
  <si>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</si>
  <si>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</si>
  <si>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</si>
  <si>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</si>
  <si>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</si>
  <si>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</si>
  <si>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</si>
  <si>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</si>
  <si>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</si>
  <si>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</si>
  <si>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</si>
  <si>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</si>
  <si>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</si>
  <si>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</si>
  <si>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</si>
  <si>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</si>
  <si>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</si>
  <si>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</si>
  <si>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</si>
  <si>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</si>
  <si>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</si>
  <si>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</si>
  <si>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</si>
  <si>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</si>
  <si>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</si>
  <si>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</si>
  <si>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</si>
  <si>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</si>
  <si>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</si>
  <si>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</si>
  <si>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</si>
  <si>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</si>
  <si>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</si>
  <si>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</si>
  <si>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</si>
  <si>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</si>
  <si>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</si>
  <si>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</si>
  <si>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</si>
  <si>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</si>
  <si>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</si>
  <si>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</si>
  <si>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</si>
  <si>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</si>
  <si>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</si>
  <si>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</si>
  <si>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</si>
  <si>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</si>
  <si>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</si>
  <si>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</si>
  <si>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</si>
  <si>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</si>
  <si>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</si>
  <si>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</si>
  <si>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</si>
  <si>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</si>
  <si>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</si>
  <si>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</si>
  <si>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</si>
  <si>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</si>
  <si>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</si>
  <si>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</si>
  <si>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</si>
  <si>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</si>
  <si>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</si>
  <si>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</si>
  <si>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</si>
  <si>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</si>
  <si>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</si>
  <si>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</si>
  <si>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</si>
  <si>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</si>
  <si>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</si>
  <si>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</si>
  <si>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</si>
  <si>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</si>
  <si>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</si>
  <si>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</si>
  <si>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</si>
  <si>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</si>
  <si>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</si>
  <si>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</si>
  <si>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</si>
  <si>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</si>
  <si>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</si>
  <si>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</si>
  <si>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</si>
  <si>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</si>
  <si>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</si>
  <si>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</si>
  <si>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</si>
  <si>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</si>
  <si>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</si>
  <si>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</si>
  <si>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</si>
  <si>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</si>
  <si>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</si>
  <si>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</si>
  <si>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</si>
  <si>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</si>
  <si>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</si>
  <si>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</si>
  <si>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</si>
  <si>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</si>
  <si>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</si>
  <si>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</si>
  <si>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</si>
  <si>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</si>
  <si>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</si>
  <si>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</si>
  <si>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</si>
  <si>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</si>
  <si>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</si>
  <si>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</si>
  <si>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</si>
  <si>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</si>
  <si>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</si>
  <si>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</si>
  <si>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</si>
  <si>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</si>
  <si>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</si>
  <si>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</si>
  <si>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</si>
  <si>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</si>
  <si>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</si>
  <si>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</si>
  <si>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</si>
  <si>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</si>
  <si>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</si>
  <si>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</si>
  <si>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</si>
  <si>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</si>
  <si>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</si>
  <si>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</si>
  <si>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</si>
  <si>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</si>
  <si>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</si>
  <si>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</si>
  <si>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</si>
  <si>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</si>
  <si>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</si>
  <si>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</si>
  <si>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</si>
  <si>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</si>
  <si>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</si>
  <si>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</si>
  <si>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</si>
  <si>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</si>
  <si>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</si>
  <si>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</si>
  <si>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</si>
  <si>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</si>
  <si>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</si>
  <si>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</si>
  <si>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</si>
  <si>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</si>
  <si>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</si>
  <si>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</si>
  <si>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</si>
  <si>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</si>
  <si>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</si>
  <si>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</si>
  <si>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</si>
  <si>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</si>
  <si>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</si>
  <si>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</si>
  <si>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</si>
  <si>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</si>
  <si>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</si>
  <si>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</si>
  <si>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</si>
  <si>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</si>
  <si>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</si>
  <si>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</si>
  <si>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</si>
  <si>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</si>
  <si>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</si>
  <si>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</si>
  <si>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</si>
  <si>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</si>
  <si>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</si>
  <si>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</si>
  <si>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</si>
  <si>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</si>
  <si>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</si>
  <si>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</si>
  <si>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</si>
  <si>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</si>
  <si>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</si>
  <si>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</si>
  <si>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</si>
  <si>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</si>
  <si>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</si>
  <si>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</si>
  <si>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</si>
  <si>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</si>
  <si>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</si>
  <si>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</si>
  <si>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</si>
  <si>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</si>
  <si>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</si>
  <si>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</si>
  <si>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</si>
  <si>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</si>
  <si>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</si>
  <si>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</si>
  <si>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</si>
  <si>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</si>
  <si>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</si>
  <si>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</si>
  <si>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</si>
  <si>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</si>
  <si>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</si>
  <si>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</si>
  <si>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</si>
  <si>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</si>
  <si>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</si>
  <si>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</si>
  <si>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</si>
  <si>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</si>
  <si>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</si>
  <si>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</si>
  <si>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</si>
  <si>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</si>
  <si>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</si>
  <si>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</si>
  <si>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</si>
  <si>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</si>
  <si>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</si>
  <si>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</si>
  <si>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</si>
  <si>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</si>
  <si>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</si>
  <si>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</si>
  <si>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</si>
  <si>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</si>
  <si>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</si>
  <si>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</si>
  <si>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</si>
  <si>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</si>
  <si>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</si>
  <si>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</si>
  <si>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</si>
  <si>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</si>
  <si>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</si>
  <si>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</si>
  <si>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</si>
  <si>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</si>
  <si>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</si>
  <si>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</si>
  <si>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</si>
  <si>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</si>
  <si>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</si>
  <si>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</si>
  <si>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</si>
  <si>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</si>
  <si>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</si>
  <si>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</si>
  <si>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</si>
  <si>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</si>
  <si>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</si>
  <si>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</si>
  <si>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</si>
  <si>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</si>
  <si>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</si>
  <si>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</si>
  <si>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</si>
  <si>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</si>
  <si>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</si>
  <si>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</si>
  <si>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</si>
  <si>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</si>
  <si>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</si>
  <si>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</si>
  <si>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</si>
  <si>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</si>
  <si>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</si>
  <si>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</si>
  <si>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</si>
  <si>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</si>
  <si>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</si>
  <si>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</si>
  <si>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</si>
  <si>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</si>
  <si>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</si>
  <si>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</si>
  <si>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</si>
  <si>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</si>
  <si>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</si>
  <si>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</si>
  <si>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</si>
  <si>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</si>
  <si>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</si>
  <si>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</si>
  <si>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</si>
  <si>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</si>
  <si>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</si>
  <si>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</si>
  <si>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</si>
  <si>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</si>
  <si>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</si>
  <si>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</si>
  <si>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</si>
  <si>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</si>
  <si>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</si>
  <si>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</si>
  <si>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</si>
  <si>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</si>
  <si>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</si>
  <si>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</si>
  <si>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</si>
  <si>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</si>
  <si>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</si>
  <si>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</si>
  <si>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</si>
  <si>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</si>
  <si>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</si>
  <si>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</si>
  <si>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</si>
  <si>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</si>
  <si>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</si>
  <si>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</si>
  <si>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</si>
  <si>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</si>
  <si>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</si>
  <si>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</si>
  <si>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</si>
  <si>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</si>
  <si>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</si>
  <si>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</si>
  <si>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</si>
  <si>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</si>
  <si>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</si>
  <si>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</si>
  <si>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</si>
  <si>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</si>
  <si>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</si>
  <si>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</si>
  <si>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</si>
  <si>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</si>
  <si>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</si>
  <si>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</si>
  <si>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</si>
  <si>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</si>
  <si>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</si>
  <si>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</si>
  <si>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</si>
  <si>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</si>
  <si>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</si>
  <si>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</si>
  <si>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</si>
  <si>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</si>
  <si>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</si>
  <si>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</si>
  <si>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</si>
  <si>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</si>
  <si>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</si>
  <si>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</si>
  <si>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</si>
  <si>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</si>
  <si>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</si>
  <si>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</si>
  <si>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</si>
  <si>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</si>
  <si>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</si>
  <si>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</si>
  <si>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</si>
  <si>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</si>
  <si>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</si>
  <si>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</si>
  <si>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</si>
  <si>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</si>
  <si>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</si>
  <si>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</si>
  <si>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</si>
  <si>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</si>
  <si>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</si>
  <si>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</si>
  <si>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</si>
  <si>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</si>
  <si>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</si>
  <si>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</si>
  <si>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</si>
  <si>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</si>
  <si>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</si>
  <si>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</si>
  <si>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</si>
  <si>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</si>
  <si>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</si>
  <si>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</si>
  <si>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</si>
  <si>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</si>
  <si>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</si>
  <si>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</si>
  <si>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</si>
  <si>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</si>
  <si>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</si>
  <si>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</si>
  <si>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</si>
  <si>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</si>
  <si>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</si>
  <si>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</si>
  <si>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</si>
  <si>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</si>
  <si>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</si>
  <si>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</si>
  <si>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</si>
  <si>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</si>
  <si>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</si>
  <si>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</si>
  <si>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</si>
  <si>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</si>
  <si>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</si>
  <si>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</si>
  <si>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</si>
  <si>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</si>
  <si>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</si>
  <si>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</si>
  <si>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</si>
  <si>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</si>
  <si>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</si>
  <si>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</si>
  <si>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</si>
  <si>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</si>
  <si>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</si>
  <si>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</si>
  <si>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</si>
  <si>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</si>
  <si>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</si>
  <si>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</si>
  <si>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</si>
  <si>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</si>
  <si>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</si>
  <si>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</si>
  <si>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</si>
  <si>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</si>
  <si>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</si>
  <si>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</si>
  <si>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</si>
  <si>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</si>
  <si>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</si>
  <si>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</si>
  <si>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</si>
  <si>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</si>
  <si>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</si>
  <si>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</si>
  <si>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</si>
  <si>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</si>
  <si>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</si>
  <si>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</si>
  <si>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</si>
  <si>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</si>
  <si>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</si>
  <si>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</si>
  <si>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</si>
  <si>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</si>
  <si>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</si>
  <si>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</si>
  <si>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</si>
  <si>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</si>
  <si>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</si>
  <si>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</si>
  <si>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</si>
  <si>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</si>
  <si>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</si>
  <si>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</si>
  <si>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</si>
  <si>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</si>
  <si>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</si>
  <si>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</si>
  <si>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</si>
  <si>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</si>
  <si>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</si>
  <si>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</si>
  <si>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</si>
  <si>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</si>
  <si>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</si>
  <si>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</si>
  <si>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</si>
  <si>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</si>
  <si>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</si>
  <si>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</si>
  <si>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</si>
  <si>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</si>
  <si>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</si>
  <si>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</si>
  <si>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</si>
  <si>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</si>
  <si>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</si>
  <si>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</si>
  <si>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</si>
  <si>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</si>
  <si>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</si>
  <si>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</si>
  <si>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</si>
  <si>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</si>
  <si>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</si>
  <si>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</si>
  <si>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</si>
  <si>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</si>
  <si>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</si>
  <si>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</si>
  <si>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</si>
  <si>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</si>
  <si>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</si>
  <si>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</si>
  <si>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</si>
  <si>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</si>
  <si>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</si>
  <si>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</si>
  <si>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</si>
  <si>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</si>
  <si>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</si>
  <si>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</si>
  <si>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</si>
  <si>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</si>
  <si>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</si>
  <si>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</si>
  <si>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</si>
  <si>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</si>
  <si>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</si>
  <si>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</si>
  <si>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</si>
  <si>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</si>
  <si>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</si>
  <si>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</si>
  <si>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</si>
  <si>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</si>
  <si>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</si>
  <si>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</si>
  <si>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</si>
  <si>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</si>
  <si>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</si>
  <si>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</si>
  <si>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</si>
  <si>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</si>
  <si>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</si>
  <si>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</si>
  <si>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</si>
  <si>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</si>
  <si>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</si>
  <si>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</si>
  <si>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</si>
  <si>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</si>
  <si>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</si>
  <si>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</si>
  <si>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</si>
  <si>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</si>
  <si>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</si>
  <si>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</si>
  <si>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</si>
  <si>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</si>
  <si>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</si>
  <si>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</si>
  <si>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</si>
  <si>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</si>
  <si>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</si>
  <si>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</si>
  <si>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</si>
  <si>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</si>
  <si>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</si>
  <si>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</si>
  <si>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</si>
  <si>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</si>
  <si>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</si>
  <si>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</si>
  <si>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</si>
  <si>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</si>
  <si>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</si>
  <si>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</si>
  <si>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</si>
  <si>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</si>
  <si>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</si>
  <si>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</si>
  <si>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</si>
  <si>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</si>
  <si>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</si>
  <si>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</si>
  <si>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</si>
  <si>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</si>
  <si>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</si>
  <si>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</si>
  <si>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</si>
  <si>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</si>
  <si>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</si>
  <si>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</si>
  <si>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</si>
  <si>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</si>
  <si>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</si>
  <si>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</si>
  <si>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</si>
  <si>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</si>
  <si>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</si>
  <si>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</si>
  <si>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</si>
  <si>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</si>
  <si>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</si>
  <si>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</si>
  <si>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</si>
  <si>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</si>
  <si>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</si>
  <si>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</si>
  <si>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</si>
  <si>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</si>
  <si>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</si>
  <si>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</si>
  <si>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</si>
  <si>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</si>
  <si>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</si>
  <si>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</si>
  <si>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</si>
  <si>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</si>
  <si>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</si>
  <si>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</si>
  <si>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</si>
  <si>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</si>
  <si>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</si>
  <si>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</si>
  <si>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</si>
  <si>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</si>
  <si>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</si>
  <si>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</si>
  <si>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</si>
  <si>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</si>
  <si>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</si>
  <si>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</si>
  <si>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</si>
  <si>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</si>
  <si>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</si>
  <si>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</si>
  <si>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</si>
  <si>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</si>
  <si>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</si>
  <si>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</si>
  <si>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</si>
  <si>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</si>
  <si>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</si>
  <si>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</si>
  <si>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</si>
  <si>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</si>
  <si>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</si>
  <si>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</si>
  <si>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</si>
  <si>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</si>
  <si>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</si>
  <si>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</si>
  <si>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</si>
  <si>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</si>
  <si>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</si>
  <si>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</si>
  <si>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</si>
  <si>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</si>
  <si>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</si>
  <si>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</si>
  <si>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</si>
  <si>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</si>
  <si>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</si>
  <si>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</si>
  <si>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</si>
  <si>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</si>
  <si>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</si>
  <si>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</si>
  <si>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</si>
  <si>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</si>
  <si>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</si>
  <si>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</si>
  <si>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</si>
  <si>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</si>
  <si>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</si>
  <si>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</si>
  <si>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</si>
  <si>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</si>
  <si>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</si>
  <si>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</si>
  <si>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</si>
  <si>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</si>
  <si>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</si>
  <si>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</si>
  <si>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</si>
  <si>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</si>
  <si>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</si>
  <si>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</si>
  <si>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</si>
  <si>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</si>
  <si>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</si>
  <si>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</si>
  <si>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</si>
  <si>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</si>
  <si>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</si>
  <si>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</si>
  <si>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</si>
  <si>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</si>
  <si>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</si>
  <si>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</si>
  <si>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</si>
  <si>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</si>
  <si>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</si>
  <si>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</si>
  <si>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</si>
  <si>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</si>
  <si>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</si>
  <si>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</si>
  <si>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</si>
  <si>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</si>
  <si>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</si>
  <si>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</si>
  <si>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</si>
  <si>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</si>
  <si>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</si>
  <si>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</si>
  <si>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</si>
  <si>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</si>
  <si>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</si>
  <si>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</si>
  <si>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</si>
  <si>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</si>
  <si>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</si>
  <si>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</si>
  <si>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</si>
  <si>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</si>
  <si>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</si>
  <si>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</si>
  <si>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</si>
  <si>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</si>
  <si>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</si>
  <si>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</si>
  <si>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</si>
  <si>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</si>
  <si>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</si>
  <si>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</si>
  <si>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</si>
  <si>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</si>
  <si>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</si>
  <si>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</si>
  <si>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</si>
  <si>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</si>
  <si>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</si>
  <si>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</si>
  <si>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</si>
  <si>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</si>
  <si>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</si>
  <si>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</si>
  <si>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</si>
  <si>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</si>
  <si>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</si>
  <si>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</si>
  <si>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</si>
  <si>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</si>
  <si>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</si>
  <si>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</si>
  <si>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</si>
  <si>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</si>
  <si>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</si>
  <si>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</si>
  <si>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</si>
  <si>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</si>
  <si>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</si>
  <si>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</si>
  <si>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</si>
  <si>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</si>
  <si>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</si>
  <si>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</si>
  <si>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</si>
  <si>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</si>
  <si>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</si>
  <si>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</si>
  <si>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</si>
  <si>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</si>
  <si>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</si>
  <si>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</si>
  <si>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</si>
  <si>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</si>
  <si>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</si>
  <si>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</si>
  <si>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</si>
  <si>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</si>
  <si>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</si>
  <si>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</si>
  <si>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</si>
  <si>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</si>
  <si>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</si>
  <si>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</si>
  <si>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</si>
  <si>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</si>
  <si>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</si>
  <si>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</si>
  <si>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</si>
  <si>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</si>
  <si>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</si>
  <si>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</si>
  <si>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</si>
  <si>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</si>
  <si>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</si>
  <si>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</si>
  <si>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</si>
  <si>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</si>
  <si>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</si>
  <si>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</si>
  <si>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</si>
  <si>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</si>
  <si>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</si>
  <si>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</si>
  <si>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</si>
  <si>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</si>
  <si>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</si>
  <si>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</si>
  <si>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</si>
  <si>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</si>
  <si>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</si>
  <si>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</si>
  <si>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</si>
  <si>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</si>
  <si>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</si>
  <si>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</si>
  <si>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</si>
  <si>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</si>
  <si>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</si>
  <si>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</si>
  <si>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</si>
  <si>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</si>
  <si>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</si>
  <si>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</si>
  <si>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</si>
  <si>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</si>
  <si>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</si>
  <si>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</si>
  <si>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</si>
  <si>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</si>
  <si>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</si>
  <si>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</si>
  <si>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</si>
  <si>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</si>
  <si>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</si>
  <si>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</si>
  <si>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</si>
  <si>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</si>
  <si>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</si>
  <si>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</si>
  <si>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</si>
  <si>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</si>
  <si>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</si>
  <si>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</si>
  <si>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</si>
  <si>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</si>
  <si>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</si>
  <si>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</si>
  <si>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</si>
  <si>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</si>
  <si>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</si>
  <si>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</si>
  <si>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</si>
  <si>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</si>
  <si>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</si>
  <si>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</si>
  <si>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</si>
  <si>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</si>
  <si>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</si>
  <si>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</si>
  <si>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</si>
  <si>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</si>
  <si>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</si>
  <si>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</si>
  <si>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</si>
  <si>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</si>
  <si>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</si>
  <si>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</si>
  <si>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</si>
  <si>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</si>
  <si>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</si>
  <si>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</si>
  <si>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</si>
  <si>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</si>
  <si>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</si>
  <si>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</si>
  <si>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</si>
  <si>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</si>
  <si>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</si>
  <si>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</si>
  <si>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</si>
  <si>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</si>
  <si>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</si>
  <si>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</si>
  <si>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</si>
  <si>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</si>
  <si>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</si>
  <si>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</si>
  <si>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</si>
  <si>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</si>
  <si>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</si>
  <si>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</si>
  <si>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</si>
  <si>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</si>
  <si>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</si>
  <si>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</si>
  <si>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</si>
  <si>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</si>
  <si>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</si>
  <si>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</si>
  <si>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</si>
  <si>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</si>
  <si>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</si>
  <si>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</si>
  <si>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</si>
  <si>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</si>
  <si>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</si>
  <si>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</si>
  <si>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</si>
  <si>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</si>
  <si>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</si>
  <si>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</si>
  <si>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</si>
  <si>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</si>
  <si>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</si>
  <si>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</si>
  <si>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</si>
  <si>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</si>
  <si>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</si>
  <si>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</si>
  <si>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</si>
  <si>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</si>
  <si>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</si>
  <si>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</si>
  <si>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</si>
  <si>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</si>
  <si>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</si>
  <si>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</si>
  <si>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</si>
  <si>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</si>
  <si>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</si>
  <si>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</si>
  <si>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</si>
  <si>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</si>
  <si>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</si>
  <si>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</si>
  <si>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</si>
  <si>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</si>
  <si>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</si>
  <si>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</si>
  <si>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</si>
  <si>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</si>
  <si>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</si>
  <si>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</si>
  <si>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</si>
  <si>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</si>
  <si>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</si>
  <si>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</si>
  <si>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</si>
  <si>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</si>
  <si>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</si>
  <si>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</si>
  <si>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</si>
  <si>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</si>
  <si>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</si>
  <si>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</si>
  <si>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</si>
  <si>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</si>
  <si>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</si>
  <si>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</si>
  <si>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</si>
  <si>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</si>
  <si>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</si>
  <si>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</si>
  <si>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</si>
  <si>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</si>
  <si>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</si>
  <si>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</si>
  <si>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</si>
  <si>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</si>
  <si>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</si>
  <si>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</si>
  <si>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</si>
  <si>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</si>
  <si>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</si>
  <si>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</si>
  <si>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</si>
  <si>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</si>
  <si>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</si>
  <si>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</si>
  <si>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</si>
  <si>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</si>
  <si>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</si>
  <si>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</si>
  <si>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</si>
  <si>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</si>
  <si>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</si>
  <si>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</si>
  <si>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</si>
  <si>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</si>
  <si>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</si>
  <si>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</si>
  <si>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</si>
  <si>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</si>
  <si>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</si>
  <si>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</si>
  <si>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</si>
  <si>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</si>
  <si>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</si>
  <si>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</si>
  <si>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</si>
  <si>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</si>
  <si>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</si>
  <si>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</si>
  <si>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</si>
  <si>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</si>
  <si>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</si>
  <si>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</si>
  <si>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</si>
  <si>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</si>
  <si>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</si>
  <si>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</si>
  <si>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</si>
  <si>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</si>
  <si>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</si>
  <si>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</si>
  <si>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</si>
  <si>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</si>
  <si>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</si>
  <si>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</si>
  <si>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</si>
  <si>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</si>
  <si>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</si>
  <si>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</si>
  <si>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</si>
  <si>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</si>
  <si>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</si>
  <si>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</si>
  <si>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</si>
  <si>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</si>
  <si>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</si>
  <si>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</si>
  <si>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</si>
  <si>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</si>
  <si>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</si>
  <si>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</si>
  <si>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</si>
  <si>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</si>
  <si>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</si>
  <si>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</si>
  <si>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</si>
  <si>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</si>
  <si>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</si>
  <si>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</si>
  <si>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</si>
  <si>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</si>
  <si>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</si>
  <si>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</si>
  <si>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</si>
  <si>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</si>
  <si>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</si>
  <si>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</si>
  <si>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</si>
  <si>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</si>
  <si>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</si>
  <si>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</si>
  <si>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</si>
  <si>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</si>
  <si>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</si>
  <si>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</si>
  <si>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</si>
  <si>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</si>
  <si>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</si>
  <si>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</si>
  <si>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</si>
  <si>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</si>
  <si>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</si>
  <si>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</si>
  <si>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</si>
  <si>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</si>
  <si>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</si>
  <si>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</si>
  <si>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</si>
  <si>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</si>
  <si>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</si>
  <si>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</si>
  <si>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</si>
  <si>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</si>
  <si>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</si>
  <si>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</si>
  <si>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</si>
  <si>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</si>
  <si>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</si>
  <si>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</si>
  <si>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</si>
  <si>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</si>
  <si>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</si>
  <si>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</si>
  <si>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</si>
  <si>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</si>
  <si>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</si>
  <si>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</si>
  <si>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</si>
  <si>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</si>
  <si>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</si>
  <si>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</si>
  <si>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</si>
  <si>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</si>
  <si>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</si>
  <si>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</si>
  <si>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</si>
  <si>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</si>
  <si>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</si>
  <si>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</si>
  <si>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</si>
  <si>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</si>
  <si>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</si>
  <si>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</si>
  <si>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</si>
  <si>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</si>
  <si>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</si>
  <si>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</si>
  <si>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</si>
  <si>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</si>
  <si>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</si>
  <si>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</si>
  <si>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</si>
  <si>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</si>
  <si>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</si>
  <si>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</si>
  <si>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</si>
  <si>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</si>
  <si>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</si>
  <si>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</si>
  <si>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</si>
  <si>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</si>
  <si>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</si>
  <si>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</si>
  <si>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</si>
  <si>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</si>
  <si>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</si>
  <si>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</si>
  <si>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</si>
  <si>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</si>
  <si>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</si>
  <si>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</si>
  <si>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</si>
  <si>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</si>
  <si>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</si>
  <si>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</si>
  <si>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</si>
  <si>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</si>
  <si>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</si>
  <si>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</si>
  <si>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</si>
  <si>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</si>
  <si>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</si>
  <si>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</si>
  <si>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</si>
  <si>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</si>
  <si>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</si>
  <si>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</si>
  <si>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</si>
  <si>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</si>
  <si>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</si>
  <si>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</si>
  <si>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</si>
  <si>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</si>
  <si>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</si>
  <si>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</si>
  <si>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</si>
  <si>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</si>
  <si>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</si>
  <si>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</si>
  <si>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</si>
  <si>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</si>
  <si>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</si>
  <si>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</si>
  <si>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</si>
  <si>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</si>
  <si>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</si>
  <si>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</si>
  <si>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</si>
  <si>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</si>
  <si>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</si>
  <si>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</si>
  <si>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</si>
  <si>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</si>
  <si>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</si>
  <si>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</si>
  <si>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</si>
  <si>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</si>
  <si>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</si>
  <si>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</si>
  <si>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</si>
  <si>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</si>
  <si>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</si>
  <si>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</si>
  <si>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</si>
  <si>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</si>
  <si>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</si>
  <si>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</si>
  <si>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</si>
  <si>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</si>
  <si>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</si>
  <si>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</si>
  <si>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</si>
  <si>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</si>
  <si>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</si>
  <si>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</si>
  <si>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</si>
  <si>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</si>
  <si>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</si>
  <si>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</si>
  <si>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</si>
  <si>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</si>
  <si>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</si>
  <si>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</si>
  <si>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</si>
  <si>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</si>
  <si>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</si>
  <si>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</si>
  <si>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</si>
  <si>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</si>
  <si>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</si>
  <si>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</si>
  <si>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</si>
  <si>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</si>
  <si>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</si>
  <si>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</si>
  <si>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</si>
  <si>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</si>
  <si>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</si>
  <si>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</si>
  <si>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</si>
  <si>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</si>
  <si>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</si>
  <si>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</si>
  <si>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</si>
  <si>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</si>
  <si>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</si>
  <si>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</si>
  <si>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</si>
  <si>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</si>
  <si>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</si>
  <si>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</si>
  <si>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</si>
  <si>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</si>
  <si>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</si>
  <si>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</si>
  <si>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</si>
  <si>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</si>
  <si>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</si>
  <si>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</si>
  <si>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</si>
  <si>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</si>
  <si>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</si>
  <si>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</si>
  <si>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</si>
  <si>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</si>
  <si>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</si>
  <si>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</si>
  <si>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</si>
  <si>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</si>
  <si>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</si>
  <si>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</si>
  <si>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</si>
  <si>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</si>
  <si>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</si>
  <si>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</si>
  <si>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</si>
  <si>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</si>
  <si>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</si>
  <si>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</si>
  <si>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</si>
  <si>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</si>
  <si>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</si>
  <si>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</si>
  <si>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</si>
  <si>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</si>
  <si>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</si>
  <si>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</si>
  <si>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</si>
  <si>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</si>
  <si>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</si>
  <si>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</si>
  <si>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</si>
  <si>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</si>
  <si>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</si>
  <si>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</si>
  <si>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</si>
  <si>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</si>
  <si>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</si>
  <si>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</si>
  <si>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</si>
  <si>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</si>
  <si>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</si>
  <si>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</si>
  <si>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</si>
  <si>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</si>
  <si>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</si>
  <si>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</si>
  <si>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</si>
  <si>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</si>
  <si>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</si>
  <si>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</si>
  <si>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</si>
  <si>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</si>
  <si>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</si>
  <si>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</si>
  <si>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</si>
  <si>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</si>
  <si>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</si>
  <si>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</si>
  <si>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</si>
  <si>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</si>
  <si>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</si>
  <si>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</si>
  <si>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</si>
  <si>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</si>
  <si>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</si>
  <si>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</si>
  <si>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</si>
  <si>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</si>
  <si>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</si>
  <si>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</si>
  <si>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</si>
  <si>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</si>
  <si>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</si>
  <si>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</si>
  <si>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</si>
  <si>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</si>
  <si>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</si>
  <si>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</si>
  <si>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</si>
  <si>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</si>
  <si>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</si>
  <si>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</si>
  <si>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</si>
  <si>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</si>
  <si>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</si>
  <si>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</si>
  <si>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</si>
  <si>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</si>
  <si>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</si>
  <si>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</si>
  <si>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</si>
  <si>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</si>
  <si>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</si>
  <si>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</si>
  <si>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</si>
  <si>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</si>
  <si>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</si>
  <si>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</si>
  <si>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</si>
  <si>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</si>
  <si>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</si>
  <si>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</si>
  <si>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</si>
  <si>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</si>
  <si>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</si>
  <si>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</si>
  <si>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</si>
  <si>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</si>
  <si>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</si>
  <si>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</si>
  <si>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</si>
  <si>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</si>
  <si>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</si>
  <si>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</si>
  <si>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</si>
  <si>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</si>
  <si>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</si>
  <si>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</si>
  <si>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</si>
  <si>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</si>
  <si>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</si>
  <si>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</si>
  <si>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</si>
  <si>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</si>
  <si>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</si>
  <si>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</si>
  <si>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</si>
  <si>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</si>
  <si>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</si>
  <si>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</si>
  <si>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</si>
  <si>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</si>
  <si>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</si>
  <si>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</si>
  <si>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</si>
  <si>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</si>
  <si>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</si>
  <si>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</si>
  <si>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</si>
  <si>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</si>
  <si>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</si>
  <si>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</si>
  <si>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</si>
  <si>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</si>
  <si>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</si>
  <si>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</si>
  <si>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</si>
  <si>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</si>
  <si>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</si>
  <si>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</si>
  <si>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</si>
  <si>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</si>
  <si>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</si>
  <si>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</si>
  <si>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</si>
  <si>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</si>
  <si>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</si>
  <si>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</si>
  <si>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</si>
  <si>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</si>
  <si>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</si>
  <si>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</si>
  <si>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</si>
  <si>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</si>
  <si>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</si>
  <si>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</si>
  <si>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</si>
  <si>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</si>
  <si>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</si>
  <si>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</si>
  <si>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</si>
  <si>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</si>
  <si>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</si>
  <si>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</si>
  <si>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</si>
  <si>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</si>
  <si>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</si>
  <si>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</si>
  <si>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</si>
  <si>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</si>
  <si>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</si>
  <si>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</si>
  <si>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</si>
  <si>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</si>
  <si>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</si>
  <si>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</si>
  <si>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</si>
  <si>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</si>
  <si>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</si>
  <si>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</si>
  <si>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</si>
  <si>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</si>
  <si>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</si>
  <si>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</si>
  <si>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</si>
  <si>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</si>
  <si>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</si>
  <si>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</si>
  <si>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</si>
  <si>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</si>
  <si>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</si>
  <si>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</si>
  <si>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</si>
  <si>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</si>
  <si>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</si>
  <si>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</si>
  <si>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</si>
  <si>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</si>
  <si>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</si>
  <si>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</si>
  <si>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</si>
  <si>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</si>
  <si>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</si>
  <si>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</si>
  <si>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</si>
  <si>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</si>
  <si>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</si>
  <si>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</si>
  <si>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</si>
  <si>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</si>
  <si>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</si>
  <si>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</si>
  <si>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</si>
  <si>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</si>
  <si>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</si>
  <si>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</si>
  <si>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</si>
  <si>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</si>
  <si>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</si>
  <si>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</si>
  <si>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</si>
  <si>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</si>
  <si>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</si>
  <si>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</si>
  <si>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</si>
  <si>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</si>
  <si>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</si>
  <si>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</si>
  <si>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</si>
  <si>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</si>
  <si>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</si>
  <si>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</si>
  <si>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</si>
  <si>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</si>
  <si>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</si>
  <si>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</si>
  <si>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</si>
  <si>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</si>
  <si>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</si>
  <si>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</si>
  <si>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</si>
  <si>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</si>
  <si>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</si>
  <si>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</si>
  <si>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</si>
  <si>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</si>
  <si>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</si>
  <si>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</si>
  <si>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</si>
  <si>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</si>
  <si>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</si>
  <si>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</si>
  <si>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</si>
  <si>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</si>
  <si>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</si>
  <si>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</si>
  <si>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</si>
  <si>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</si>
  <si>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</si>
  <si>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</si>
  <si>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</si>
  <si>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</si>
  <si>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</si>
  <si>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</si>
  <si>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</si>
  <si>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</si>
  <si>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</si>
  <si>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</si>
  <si>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</si>
  <si>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</si>
  <si>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</si>
  <si>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</si>
  <si>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</si>
  <si>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</si>
  <si>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</si>
  <si>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</si>
  <si>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</si>
  <si>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</si>
  <si>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</si>
  <si>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</si>
  <si>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</si>
  <si>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</si>
  <si>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</si>
  <si>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</si>
  <si>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</si>
  <si>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</si>
  <si>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</si>
  <si>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</si>
  <si>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</si>
  <si>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</si>
  <si>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</si>
  <si>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</si>
  <si>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</si>
  <si>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</si>
  <si>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</si>
  <si>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</si>
  <si>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</si>
  <si>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</si>
  <si>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</si>
  <si>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</si>
  <si>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</si>
  <si>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</si>
  <si>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</si>
  <si>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</si>
  <si>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</si>
  <si>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</si>
  <si>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</si>
  <si>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</si>
  <si>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</si>
  <si>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</si>
  <si>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</si>
  <si>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</si>
  <si>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</si>
  <si>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</si>
  <si>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</si>
  <si>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</si>
  <si>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</si>
  <si>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</si>
  <si>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</si>
  <si>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</si>
  <si>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</si>
  <si>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</si>
  <si>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</si>
  <si>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</si>
  <si>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</si>
  <si>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</si>
  <si>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</si>
  <si>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</si>
  <si>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</si>
  <si>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</si>
  <si>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</si>
  <si>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</si>
  <si>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</si>
  <si>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</si>
  <si>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</si>
  <si>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</si>
  <si>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</si>
  <si>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</si>
  <si>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</si>
  <si>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</si>
  <si>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</si>
  <si>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</si>
  <si>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</si>
  <si>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</si>
  <si>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</si>
  <si>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</si>
  <si>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</si>
  <si>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</si>
  <si>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</si>
  <si>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</si>
  <si>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</si>
  <si>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</si>
  <si>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</si>
  <si>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</si>
  <si>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</si>
  <si>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</si>
  <si>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</si>
  <si>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</si>
  <si>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</si>
  <si>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</si>
  <si>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</si>
  <si>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</si>
  <si>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</si>
  <si>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</si>
  <si>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</si>
  <si>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</si>
  <si>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</si>
  <si>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</si>
  <si>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</si>
  <si>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</si>
  <si>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</si>
  <si>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</si>
  <si>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</si>
  <si>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</si>
  <si>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</si>
  <si>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</si>
  <si>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</si>
  <si>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</si>
  <si>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</si>
  <si>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</si>
  <si>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</si>
  <si>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</si>
  <si>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</si>
  <si>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</si>
  <si>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</si>
  <si>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</si>
  <si>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</si>
  <si>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</si>
  <si>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</si>
  <si>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</si>
  <si>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</si>
  <si>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</si>
  <si>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</si>
  <si>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</si>
  <si>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</si>
  <si>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</si>
  <si>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</si>
  <si>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</si>
  <si>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</si>
  <si>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</si>
  <si>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</si>
  <si>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</si>
  <si>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</si>
  <si>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</si>
  <si>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</si>
  <si>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</si>
  <si>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</si>
  <si>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</si>
  <si>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</si>
  <si>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</si>
  <si>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</si>
  <si>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</si>
  <si>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</si>
  <si>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</si>
  <si>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</si>
  <si>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</si>
  <si>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</si>
  <si>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</si>
  <si>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</si>
  <si>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</si>
  <si>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</si>
  <si>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</si>
  <si>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</si>
  <si>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</si>
  <si>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</si>
  <si>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</si>
  <si>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</si>
  <si>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</si>
  <si>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</si>
  <si>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</si>
  <si>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</si>
  <si>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</si>
  <si>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</si>
  <si>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</si>
  <si>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</si>
  <si>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</si>
  <si>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</si>
  <si>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</si>
  <si>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</si>
  <si>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</si>
  <si>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</si>
  <si>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</si>
  <si>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</si>
  <si>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</si>
  <si>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</si>
  <si>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</si>
  <si>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</si>
  <si>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</si>
  <si>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</si>
  <si>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</si>
  <si>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</si>
  <si>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</si>
  <si>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</si>
  <si>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</si>
  <si>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</si>
  <si>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</si>
  <si>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</si>
  <si>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</si>
  <si>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</si>
  <si>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</si>
  <si>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</si>
  <si>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</si>
  <si>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</si>
  <si>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</si>
  <si>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</si>
  <si>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</si>
  <si>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</si>
  <si>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</si>
  <si>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</si>
  <si>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</si>
  <si>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</si>
  <si>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</si>
  <si>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</si>
  <si>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</si>
  <si>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</si>
  <si>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</si>
  <si>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</si>
  <si>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</si>
  <si>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</si>
  <si>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</si>
  <si>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</si>
  <si>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</si>
  <si>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</si>
  <si>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</si>
  <si>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</si>
  <si>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</si>
  <si>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</si>
  <si>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</si>
  <si>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</si>
  <si>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</si>
  <si>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</si>
  <si>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</si>
  <si>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</si>
  <si>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</si>
  <si>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</si>
  <si>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</si>
  <si>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</si>
  <si>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</si>
  <si>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</si>
  <si>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</si>
  <si>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</si>
  <si>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</si>
  <si>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</si>
  <si>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</si>
  <si>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</si>
  <si>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</si>
  <si>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</si>
  <si>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</si>
  <si>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</si>
  <si>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</si>
  <si>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</si>
  <si>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</si>
  <si>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</si>
  <si>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</si>
  <si>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</si>
  <si>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</si>
  <si>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</si>
  <si>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</si>
  <si>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</si>
  <si>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</si>
  <si>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</si>
  <si>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</si>
  <si>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</si>
  <si>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</si>
  <si>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</si>
  <si>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</si>
  <si>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Pavco, Inc</t>
  </si>
  <si>
    <t>417-87-86</t>
  </si>
  <si>
    <t>DUNS</t>
  </si>
  <si>
    <t>9401 Nations Ford Road, Charlotte, NC  28273</t>
  </si>
  <si>
    <t>Rick Rauppius</t>
  </si>
  <si>
    <t>rrauppius@pavco.com</t>
  </si>
  <si>
    <t>704-496-6800</t>
  </si>
  <si>
    <t>Director of Compliance</t>
  </si>
  <si>
    <t>100%</t>
  </si>
  <si>
    <t>Verbal or written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</si>
</sst>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00000000-0005-0000-0000-000003000000}"/>
    <cellStyle name="20% - Accent1 2 3" xfId="712" xr:uid="{00000000-0005-0000-0000-000004000000}"/>
    <cellStyle name="20% - Accent1 3" xfId="806" xr:uid="{00000000-0005-0000-0000-000005000000}"/>
    <cellStyle name="20% - Accent2" xfId="691" builtinId="34" customBuiltin="1"/>
    <cellStyle name="20% - Accent2 2" xfId="7" xr:uid="{00000000-0005-0000-0000-000007000000}"/>
    <cellStyle name="20% - Accent2 2 2" xfId="597" xr:uid="{00000000-0005-0000-0000-000008000000}"/>
    <cellStyle name="20% - Accent2 2 2 2" xfId="760" xr:uid="{00000000-0005-0000-0000-000009000000}"/>
    <cellStyle name="20% - Accent2 2 3" xfId="713" xr:uid="{00000000-0005-0000-0000-00000A000000}"/>
    <cellStyle name="20% - Accent2 3" xfId="809" xr:uid="{00000000-0005-0000-0000-00000B000000}"/>
    <cellStyle name="20% - Accent3" xfId="695" builtinId="38" customBuiltin="1"/>
    <cellStyle name="20% - Accent3 2" xfId="8" xr:uid="{00000000-0005-0000-0000-00000D000000}"/>
    <cellStyle name="20% - Accent3 2 2" xfId="598" xr:uid="{00000000-0005-0000-0000-00000E000000}"/>
    <cellStyle name="20% - Accent3 2 2 2" xfId="761" xr:uid="{00000000-0005-0000-0000-00000F000000}"/>
    <cellStyle name="20% - Accent3 2 3" xfId="714" xr:uid="{00000000-0005-0000-0000-000010000000}"/>
    <cellStyle name="20% - Accent3 3" xfId="812" xr:uid="{00000000-0005-0000-0000-000011000000}"/>
    <cellStyle name="20% - Accent4" xfId="699" builtinId="42" customBuiltin="1"/>
    <cellStyle name="20% - Accent4 2" xfId="9" xr:uid="{00000000-0005-0000-0000-000013000000}"/>
    <cellStyle name="20% - Accent4 2 2" xfId="599" xr:uid="{00000000-0005-0000-0000-000014000000}"/>
    <cellStyle name="20% - Accent4 2 2 2" xfId="762" xr:uid="{00000000-0005-0000-0000-000015000000}"/>
    <cellStyle name="20% - Accent4 2 3" xfId="715" xr:uid="{00000000-0005-0000-0000-000016000000}"/>
    <cellStyle name="20% - Accent4 3" xfId="815" xr:uid="{00000000-0005-0000-0000-000017000000}"/>
    <cellStyle name="20% - Accent5" xfId="703" builtinId="46" customBuiltin="1"/>
    <cellStyle name="20% - Accent5 2" xfId="10" xr:uid="{00000000-0005-0000-0000-000019000000}"/>
    <cellStyle name="20% - Accent5 2 2" xfId="600" xr:uid="{00000000-0005-0000-0000-00001A000000}"/>
    <cellStyle name="20% - Accent5 2 2 2" xfId="763" xr:uid="{00000000-0005-0000-0000-00001B000000}"/>
    <cellStyle name="20% - Accent5 2 3" xfId="716" xr:uid="{00000000-0005-0000-0000-00001C000000}"/>
    <cellStyle name="20% - Accent5 3" xfId="818" xr:uid="{00000000-0005-0000-0000-00001D000000}"/>
    <cellStyle name="20% - Accent6" xfId="707" builtinId="50" customBuiltin="1"/>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40% - Accent1" xfId="688" builtinId="31" customBuiltin="1"/>
    <cellStyle name="40% - Accent1 2" xfId="12" xr:uid="{00000000-0005-0000-0000-000025000000}"/>
    <cellStyle name="40% - Accent1 2 2" xfId="602" xr:uid="{00000000-0005-0000-0000-000026000000}"/>
    <cellStyle name="40% - Accent1 2 2 2" xfId="765" xr:uid="{00000000-0005-0000-0000-000027000000}"/>
    <cellStyle name="40% - Accent1 2 3" xfId="718" xr:uid="{00000000-0005-0000-0000-000028000000}"/>
    <cellStyle name="40% - Accent1 3" xfId="807" xr:uid="{00000000-0005-0000-0000-000029000000}"/>
    <cellStyle name="40% - Accent2" xfId="692" builtinId="35" customBuiltin="1"/>
    <cellStyle name="40% - Accent2 2" xfId="13" xr:uid="{00000000-0005-0000-0000-00002B000000}"/>
    <cellStyle name="40% - Accent2 2 2" xfId="603" xr:uid="{00000000-0005-0000-0000-00002C000000}"/>
    <cellStyle name="40% - Accent2 2 2 2" xfId="766" xr:uid="{00000000-0005-0000-0000-00002D000000}"/>
    <cellStyle name="40% - Accent2 2 3" xfId="719" xr:uid="{00000000-0005-0000-0000-00002E000000}"/>
    <cellStyle name="40% - Accent2 3" xfId="810" xr:uid="{00000000-0005-0000-0000-00002F000000}"/>
    <cellStyle name="40% - Accent3" xfId="696" builtinId="39" customBuiltin="1"/>
    <cellStyle name="40% - Accent3 2" xfId="14" xr:uid="{00000000-0005-0000-0000-000031000000}"/>
    <cellStyle name="40% - Accent3 2 2" xfId="604" xr:uid="{00000000-0005-0000-0000-000032000000}"/>
    <cellStyle name="40% - Accent3 2 2 2" xfId="767" xr:uid="{00000000-0005-0000-0000-000033000000}"/>
    <cellStyle name="40% - Accent3 2 3" xfId="720" xr:uid="{00000000-0005-0000-0000-000034000000}"/>
    <cellStyle name="40% - Accent3 3" xfId="813" xr:uid="{00000000-0005-0000-0000-000035000000}"/>
    <cellStyle name="40% - Accent4" xfId="700" builtinId="43" customBuiltin="1"/>
    <cellStyle name="40% - Accent4 2" xfId="15" xr:uid="{00000000-0005-0000-0000-000037000000}"/>
    <cellStyle name="40% - Accent4 2 2" xfId="605" xr:uid="{00000000-0005-0000-0000-000038000000}"/>
    <cellStyle name="40% - Accent4 2 2 2" xfId="768" xr:uid="{00000000-0005-0000-0000-000039000000}"/>
    <cellStyle name="40% - Accent4 2 3" xfId="721" xr:uid="{00000000-0005-0000-0000-00003A000000}"/>
    <cellStyle name="40% - Accent4 3" xfId="816" xr:uid="{00000000-0005-0000-0000-00003B000000}"/>
    <cellStyle name="40% - Accent5" xfId="704" builtinId="47" customBuiltin="1"/>
    <cellStyle name="40% - Accent5 2" xfId="16" xr:uid="{00000000-0005-0000-0000-00003D000000}"/>
    <cellStyle name="40% - Accent5 2 2" xfId="606" xr:uid="{00000000-0005-0000-0000-00003E000000}"/>
    <cellStyle name="40% - Accent5 2 2 2" xfId="769" xr:uid="{00000000-0005-0000-0000-00003F000000}"/>
    <cellStyle name="40% - Accent5 2 3" xfId="722" xr:uid="{00000000-0005-0000-0000-000040000000}"/>
    <cellStyle name="40% - Accent5 3" xfId="819" xr:uid="{00000000-0005-0000-0000-000041000000}"/>
    <cellStyle name="40% - Accent6" xfId="708" builtinId="51" customBuiltin="1"/>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60% - Accent1" xfId="689" builtinId="32" customBuiltin="1"/>
    <cellStyle name="60% - Accent1 2" xfId="18" xr:uid="{00000000-0005-0000-0000-000049000000}"/>
    <cellStyle name="60% - Accent1 2 2" xfId="608" xr:uid="{00000000-0005-0000-0000-00004A000000}"/>
    <cellStyle name="60% - Accent1 3" xfId="808" xr:uid="{00000000-0005-0000-0000-00004B000000}"/>
    <cellStyle name="60% - Accent2" xfId="693" builtinId="36" customBuiltin="1"/>
    <cellStyle name="60% - Accent2 2" xfId="19" xr:uid="{00000000-0005-0000-0000-00004D000000}"/>
    <cellStyle name="60% - Accent2 2 2" xfId="609" xr:uid="{00000000-0005-0000-0000-00004E000000}"/>
    <cellStyle name="60% - Accent2 3" xfId="811" xr:uid="{00000000-0005-0000-0000-00004F000000}"/>
    <cellStyle name="60% - Accent3" xfId="697" builtinId="40" customBuiltin="1"/>
    <cellStyle name="60% - Accent3 2" xfId="20" xr:uid="{00000000-0005-0000-0000-000051000000}"/>
    <cellStyle name="60% - Accent3 2 2" xfId="610" xr:uid="{00000000-0005-0000-0000-000052000000}"/>
    <cellStyle name="60% - Accent3 3" xfId="814" xr:uid="{00000000-0005-0000-0000-000053000000}"/>
    <cellStyle name="60% - Accent4" xfId="701" builtinId="44" customBuiltin="1"/>
    <cellStyle name="60% - Accent4 2" xfId="21" xr:uid="{00000000-0005-0000-0000-000055000000}"/>
    <cellStyle name="60% - Accent4 2 2" xfId="611" xr:uid="{00000000-0005-0000-0000-000056000000}"/>
    <cellStyle name="60% - Accent4 3" xfId="817" xr:uid="{00000000-0005-0000-0000-000057000000}"/>
    <cellStyle name="60% - Accent5" xfId="705" builtinId="48" customBuiltin="1"/>
    <cellStyle name="60% - Accent5 2" xfId="22" xr:uid="{00000000-0005-0000-0000-000059000000}"/>
    <cellStyle name="60% - Accent5 2 2" xfId="612" xr:uid="{00000000-0005-0000-0000-00005A000000}"/>
    <cellStyle name="60% - Accent5 3" xfId="820" xr:uid="{00000000-0005-0000-0000-00005B000000}"/>
    <cellStyle name="60% - Accent6" xfId="709" builtinId="52" customBuiltin="1"/>
    <cellStyle name="60% - Accent6 2" xfId="23" xr:uid="{00000000-0005-0000-0000-00005D000000}"/>
    <cellStyle name="60% - Accent6 2 2" xfId="613" xr:uid="{00000000-0005-0000-0000-00005E000000}"/>
    <cellStyle name="60% - Accent6 3" xfId="823" xr:uid="{00000000-0005-0000-0000-00005F000000}"/>
    <cellStyle name="Accent1" xfId="686" builtinId="29" customBuiltin="1"/>
    <cellStyle name="Accent1 2" xfId="24" xr:uid="{00000000-0005-0000-0000-000061000000}"/>
    <cellStyle name="Accent1 2 2" xfId="614" xr:uid="{00000000-0005-0000-0000-000062000000}"/>
    <cellStyle name="Accent2" xfId="690" builtinId="33" customBuiltin="1"/>
    <cellStyle name="Accent2 2" xfId="25" xr:uid="{00000000-0005-0000-0000-000064000000}"/>
    <cellStyle name="Accent2 2 2" xfId="615" xr:uid="{00000000-0005-0000-0000-000065000000}"/>
    <cellStyle name="Accent3" xfId="694" builtinId="37" customBuiltin="1"/>
    <cellStyle name="Accent3 2" xfId="26" xr:uid="{00000000-0005-0000-0000-000067000000}"/>
    <cellStyle name="Accent3 2 2" xfId="616" xr:uid="{00000000-0005-0000-0000-000068000000}"/>
    <cellStyle name="Accent4" xfId="698" builtinId="41" customBuiltin="1"/>
    <cellStyle name="Accent4 2" xfId="27" xr:uid="{00000000-0005-0000-0000-00006A000000}"/>
    <cellStyle name="Accent4 2 2" xfId="617" xr:uid="{00000000-0005-0000-0000-00006B000000}"/>
    <cellStyle name="Accent5" xfId="702" builtinId="45" customBuiltin="1"/>
    <cellStyle name="Accent5 2" xfId="28" xr:uid="{00000000-0005-0000-0000-00006D000000}"/>
    <cellStyle name="Accent5 2 2" xfId="618" xr:uid="{00000000-0005-0000-0000-00006E000000}"/>
    <cellStyle name="Accent6" xfId="706" builtinId="49" customBuiltin="1"/>
    <cellStyle name="Accent6 2" xfId="29" xr:uid="{00000000-0005-0000-0000-000070000000}"/>
    <cellStyle name="Accent6 2 2" xfId="619" xr:uid="{00000000-0005-0000-0000-000071000000}"/>
    <cellStyle name="Bad" xfId="676" builtinId="27" customBuiltin="1"/>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Calculation" xfId="680" builtinId="22" customBuiltin="1"/>
    <cellStyle name="Calculation 2" xfId="32" xr:uid="{00000000-0005-0000-0000-000078000000}"/>
    <cellStyle name="Calculation 2 2" xfId="622" xr:uid="{00000000-0005-0000-0000-000079000000}"/>
    <cellStyle name="Check Cell" xfId="682" builtinId="23" customBuiltin="1"/>
    <cellStyle name="Check Cell 2" xfId="33" xr:uid="{00000000-0005-0000-0000-00007B000000}"/>
    <cellStyle name="Check Cell 2 2" xfId="623"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4" builtinId="53" customBuiltin="1"/>
    <cellStyle name="Explanatory Text 2" xfId="486" xr:uid="{00000000-0005-0000-0000-000046020000}"/>
    <cellStyle name="Good" xfId="675" builtinId="26" customBuiltin="1"/>
    <cellStyle name="Good 2" xfId="487" xr:uid="{00000000-0005-0000-0000-000048020000}"/>
    <cellStyle name="Good 2 2" xfId="624" xr:uid="{00000000-0005-0000-0000-000049020000}"/>
    <cellStyle name="Heading 1" xfId="671" builtinId="16" customBuiltin="1"/>
    <cellStyle name="Heading 1 2" xfId="488" xr:uid="{00000000-0005-0000-0000-00004B020000}"/>
    <cellStyle name="Heading 2" xfId="672" builtinId="17" customBuiltin="1"/>
    <cellStyle name="Heading 2 2" xfId="489" xr:uid="{00000000-0005-0000-0000-00004D020000}"/>
    <cellStyle name="Heading 2 2 2" xfId="625" xr:uid="{00000000-0005-0000-0000-00004E020000}"/>
    <cellStyle name="Heading 3" xfId="673" builtinId="18" customBuiltin="1"/>
    <cellStyle name="Heading 3 2" xfId="490" xr:uid="{00000000-0005-0000-0000-000050020000}"/>
    <cellStyle name="Heading 4" xfId="674" builtinId="19" customBuiltin="1"/>
    <cellStyle name="Heading 4 2" xfId="491" xr:uid="{00000000-0005-0000-0000-000052020000}"/>
    <cellStyle name="Hyperlink" xfId="828" xr:uid="{00000000-0005-0000-0000-000053020000}"/>
    <cellStyle name="Hyperlink 2" xfId="492" xr:uid="{00000000-0005-0000-0000-000054020000}"/>
    <cellStyle name="Hyperlink 2 2" xfId="627" xr:uid="{00000000-0005-0000-0000-000055020000}"/>
    <cellStyle name="Hyperlink 2 3" xfId="830" xr:uid="{00000000-0005-0000-0000-000056020000}"/>
    <cellStyle name="Hyperlink 3" xfId="493" xr:uid="{00000000-0005-0000-0000-000057020000}"/>
    <cellStyle name="Hyperlink 4" xfId="494" xr:uid="{00000000-0005-0000-0000-000058020000}"/>
    <cellStyle name="Hyperlink 4 2" xfId="628" xr:uid="{00000000-0005-0000-0000-000059020000}"/>
    <cellStyle name="Hyperlink 5" xfId="495" xr:uid="{00000000-0005-0000-0000-00005A020000}"/>
    <cellStyle name="Hyperlink 5 2" xfId="496" xr:uid="{00000000-0005-0000-0000-00005B020000}"/>
    <cellStyle name="Hyperlink 5 3" xfId="629" xr:uid="{00000000-0005-0000-0000-00005C020000}"/>
    <cellStyle name="Hyperlink 6" xfId="497" xr:uid="{00000000-0005-0000-0000-00005D020000}"/>
    <cellStyle name="Hyperlink 6 2" xfId="630" xr:uid="{00000000-0005-0000-0000-00005E020000}"/>
    <cellStyle name="Hyperlink 7" xfId="498" xr:uid="{00000000-0005-0000-0000-00005F020000}"/>
    <cellStyle name="Hyperlink 7 2" xfId="631" xr:uid="{00000000-0005-0000-0000-000060020000}"/>
    <cellStyle name="Hyperlink 8" xfId="626" xr:uid="{00000000-0005-0000-0000-000061020000}"/>
    <cellStyle name="Input" xfId="678" builtinId="20" customBuiltin="1"/>
    <cellStyle name="Input 2" xfId="499" xr:uid="{00000000-0005-0000-0000-000063020000}"/>
    <cellStyle name="Input 2 2" xfId="632" xr:uid="{00000000-0005-0000-0000-000064020000}"/>
    <cellStyle name="Linked Cell" xfId="681" builtinId="24" customBuiltin="1"/>
    <cellStyle name="Linked Cell 2" xfId="500" xr:uid="{00000000-0005-0000-0000-000066020000}"/>
    <cellStyle name="Neutral" xfId="677" builtinId="28" customBuiltin="1"/>
    <cellStyle name="Neutral 2" xfId="501" xr:uid="{00000000-0005-0000-0000-000068020000}"/>
    <cellStyle name="Neutral 2 2" xfId="633" xr:uid="{00000000-0005-0000-0000-000069020000}"/>
    <cellStyle name="Normal" xfId="0" builtinId="0"/>
    <cellStyle name="Normal 10" xfId="502" xr:uid="{00000000-0005-0000-0000-00006B020000}"/>
    <cellStyle name="Normal 100" xfId="503" xr:uid="{00000000-0005-0000-0000-00006C020000}"/>
    <cellStyle name="Normal 118" xfId="504" xr:uid="{00000000-0005-0000-0000-00006D020000}"/>
    <cellStyle name="Normal 12" xfId="505" xr:uid="{00000000-0005-0000-0000-00006E020000}"/>
    <cellStyle name="Normal 13" xfId="506" xr:uid="{00000000-0005-0000-0000-00006F020000}"/>
    <cellStyle name="Normal 13 2" xfId="507" xr:uid="{00000000-0005-0000-0000-000070020000}"/>
    <cellStyle name="Normal 13 2 2" xfId="508" xr:uid="{00000000-0005-0000-0000-000071020000}"/>
    <cellStyle name="Normal 13 2 2 2" xfId="509" xr:uid="{00000000-0005-0000-0000-000072020000}"/>
    <cellStyle name="Normal 13 2 2 2 2" xfId="510" xr:uid="{00000000-0005-0000-0000-000073020000}"/>
    <cellStyle name="Normal 13 2 2 2 2 2" xfId="638" xr:uid="{00000000-0005-0000-0000-000074020000}"/>
    <cellStyle name="Normal 13 2 2 2 2 2 2" xfId="775" xr:uid="{00000000-0005-0000-0000-000075020000}"/>
    <cellStyle name="Normal 13 2 2 2 2 3" xfId="728" xr:uid="{00000000-0005-0000-0000-000076020000}"/>
    <cellStyle name="Normal 13 2 2 2 3" xfId="511" xr:uid="{00000000-0005-0000-0000-000077020000}"/>
    <cellStyle name="Normal 13 2 2 2 3 2" xfId="639" xr:uid="{00000000-0005-0000-0000-000078020000}"/>
    <cellStyle name="Normal 13 2 2 2 3 2 2" xfId="776" xr:uid="{00000000-0005-0000-0000-000079020000}"/>
    <cellStyle name="Normal 13 2 2 2 3 3" xfId="729" xr:uid="{00000000-0005-0000-0000-00007A020000}"/>
    <cellStyle name="Normal 13 2 2 2 4" xfId="637" xr:uid="{00000000-0005-0000-0000-00007B020000}"/>
    <cellStyle name="Normal 13 2 2 2 4 2" xfId="774" xr:uid="{00000000-0005-0000-0000-00007C020000}"/>
    <cellStyle name="Normal 13 2 2 2 5" xfId="727" xr:uid="{00000000-0005-0000-0000-00007D020000}"/>
    <cellStyle name="Normal 13 2 2 3" xfId="636" xr:uid="{00000000-0005-0000-0000-00007E020000}"/>
    <cellStyle name="Normal 13 2 2 3 2" xfId="773" xr:uid="{00000000-0005-0000-0000-00007F020000}"/>
    <cellStyle name="Normal 13 2 2 4" xfId="726" xr:uid="{00000000-0005-0000-0000-000080020000}"/>
    <cellStyle name="Normal 13 2 3" xfId="512" xr:uid="{00000000-0005-0000-0000-000081020000}"/>
    <cellStyle name="Normal 13 2 3 2" xfId="640" xr:uid="{00000000-0005-0000-0000-000082020000}"/>
    <cellStyle name="Normal 13 2 3 2 2" xfId="777" xr:uid="{00000000-0005-0000-0000-000083020000}"/>
    <cellStyle name="Normal 13 2 3 3" xfId="730" xr:uid="{00000000-0005-0000-0000-000084020000}"/>
    <cellStyle name="Normal 13 2 4" xfId="635" xr:uid="{00000000-0005-0000-0000-000085020000}"/>
    <cellStyle name="Normal 13 2 4 2" xfId="772" xr:uid="{00000000-0005-0000-0000-000086020000}"/>
    <cellStyle name="Normal 13 2 5" xfId="725" xr:uid="{00000000-0005-0000-0000-000087020000}"/>
    <cellStyle name="Normal 13 3" xfId="513" xr:uid="{00000000-0005-0000-0000-000088020000}"/>
    <cellStyle name="Normal 13 3 2" xfId="514" xr:uid="{00000000-0005-0000-0000-000089020000}"/>
    <cellStyle name="Normal 13 3 2 2" xfId="642" xr:uid="{00000000-0005-0000-0000-00008A020000}"/>
    <cellStyle name="Normal 13 3 2 2 2" xfId="779" xr:uid="{00000000-0005-0000-0000-00008B020000}"/>
    <cellStyle name="Normal 13 3 2 3" xfId="732" xr:uid="{00000000-0005-0000-0000-00008C020000}"/>
    <cellStyle name="Normal 13 3 3" xfId="641" xr:uid="{00000000-0005-0000-0000-00008D020000}"/>
    <cellStyle name="Normal 13 3 3 2" xfId="778" xr:uid="{00000000-0005-0000-0000-00008E020000}"/>
    <cellStyle name="Normal 13 3 4" xfId="731" xr:uid="{00000000-0005-0000-0000-00008F020000}"/>
    <cellStyle name="Normal 13 4" xfId="515" xr:uid="{00000000-0005-0000-0000-000090020000}"/>
    <cellStyle name="Normal 13 4 2" xfId="643" xr:uid="{00000000-0005-0000-0000-000091020000}"/>
    <cellStyle name="Normal 13 4 2 2" xfId="780" xr:uid="{00000000-0005-0000-0000-000092020000}"/>
    <cellStyle name="Normal 13 4 3" xfId="733" xr:uid="{00000000-0005-0000-0000-000093020000}"/>
    <cellStyle name="Normal 13 5" xfId="634" xr:uid="{00000000-0005-0000-0000-000094020000}"/>
    <cellStyle name="Normal 13 5 2" xfId="771" xr:uid="{00000000-0005-0000-0000-000095020000}"/>
    <cellStyle name="Normal 13 6" xfId="516" xr:uid="{00000000-0005-0000-0000-000096020000}"/>
    <cellStyle name="Normal 13 6 2" xfId="644" xr:uid="{00000000-0005-0000-0000-000097020000}"/>
    <cellStyle name="Normal 13 6 2 2" xfId="781" xr:uid="{00000000-0005-0000-0000-000098020000}"/>
    <cellStyle name="Normal 13 6 3" xfId="734" xr:uid="{00000000-0005-0000-0000-000099020000}"/>
    <cellStyle name="Normal 13 7" xfId="724" xr:uid="{00000000-0005-0000-0000-00009A020000}"/>
    <cellStyle name="Normal 13 8" xfId="827" xr:uid="{00000000-0005-0000-0000-00009B020000}"/>
    <cellStyle name="Normal 13 9" xfId="826" xr:uid="{00000000-0005-0000-0000-00009C020000}"/>
    <cellStyle name="Normal 15" xfId="517" xr:uid="{00000000-0005-0000-0000-00009D020000}"/>
    <cellStyle name="Normal 16" xfId="518" xr:uid="{00000000-0005-0000-0000-00009E020000}"/>
    <cellStyle name="Normal 17" xfId="519" xr:uid="{00000000-0005-0000-0000-00009F020000}"/>
    <cellStyle name="Normal 19" xfId="520" xr:uid="{00000000-0005-0000-0000-0000A0020000}"/>
    <cellStyle name="Normal 2" xfId="521" xr:uid="{00000000-0005-0000-0000-0000A1020000}"/>
    <cellStyle name="Normal 2 2" xfId="522" xr:uid="{00000000-0005-0000-0000-0000A2020000}"/>
    <cellStyle name="Normal 2 2 2" xfId="523" xr:uid="{00000000-0005-0000-0000-0000A3020000}"/>
    <cellStyle name="Normal 2 2 2 2" xfId="645" xr:uid="{00000000-0005-0000-0000-0000A4020000}"/>
    <cellStyle name="Normal 2 2 2 2 2" xfId="782" xr:uid="{00000000-0005-0000-0000-0000A5020000}"/>
    <cellStyle name="Normal 2 2 2 3" xfId="735" xr:uid="{00000000-0005-0000-0000-0000A6020000}"/>
    <cellStyle name="Normal 2 2 3" xfId="524" xr:uid="{00000000-0005-0000-0000-0000A7020000}"/>
    <cellStyle name="Normal 2 2 3 2" xfId="646" xr:uid="{00000000-0005-0000-0000-0000A8020000}"/>
    <cellStyle name="Normal 2 2 3 2 2" xfId="783" xr:uid="{00000000-0005-0000-0000-0000A9020000}"/>
    <cellStyle name="Normal 2 2 3 3" xfId="736" xr:uid="{00000000-0005-0000-0000-0000AA020000}"/>
    <cellStyle name="Normal 2 3" xfId="525" xr:uid="{00000000-0005-0000-0000-0000AB020000}"/>
    <cellStyle name="Normal 2 3 2" xfId="526" xr:uid="{00000000-0005-0000-0000-0000AC020000}"/>
    <cellStyle name="Normal 2 3 2 2" xfId="647" xr:uid="{00000000-0005-0000-0000-0000AD020000}"/>
    <cellStyle name="Normal 2 3 2 2 2" xfId="784" xr:uid="{00000000-0005-0000-0000-0000AE020000}"/>
    <cellStyle name="Normal 2 3 2 3" xfId="737" xr:uid="{00000000-0005-0000-0000-0000AF020000}"/>
    <cellStyle name="Normal 2 4" xfId="527" xr:uid="{00000000-0005-0000-0000-0000B0020000}"/>
    <cellStyle name="Normal 2 4 2" xfId="528" xr:uid="{00000000-0005-0000-0000-0000B1020000}"/>
    <cellStyle name="Normal 2 4 2 2" xfId="648" xr:uid="{00000000-0005-0000-0000-0000B2020000}"/>
    <cellStyle name="Normal 2 4 2 2 2" xfId="785" xr:uid="{00000000-0005-0000-0000-0000B3020000}"/>
    <cellStyle name="Normal 2 4 2 3" xfId="738" xr:uid="{00000000-0005-0000-0000-0000B4020000}"/>
    <cellStyle name="Normal 2 5" xfId="529" xr:uid="{00000000-0005-0000-0000-0000B5020000}"/>
    <cellStyle name="Normal 2 6" xfId="829" xr:uid="{00000000-0005-0000-0000-0000B6020000}"/>
    <cellStyle name="Normal 23" xfId="530" xr:uid="{00000000-0005-0000-0000-0000B7020000}"/>
    <cellStyle name="Normal 3" xfId="531" xr:uid="{00000000-0005-0000-0000-0000B8020000}"/>
    <cellStyle name="Normal 3 2" xfId="532" xr:uid="{00000000-0005-0000-0000-0000B9020000}"/>
    <cellStyle name="Normal 3 2 11" xfId="533" xr:uid="{00000000-0005-0000-0000-0000BA020000}"/>
    <cellStyle name="Normal 3 2 2" xfId="649" xr:uid="{00000000-0005-0000-0000-0000BB020000}"/>
    <cellStyle name="Normal 3 2 2 2" xfId="786" xr:uid="{00000000-0005-0000-0000-0000BC020000}"/>
    <cellStyle name="Normal 3 2 3" xfId="739" xr:uid="{00000000-0005-0000-0000-0000BD020000}"/>
    <cellStyle name="Normal 3 3" xfId="534" xr:uid="{00000000-0005-0000-0000-0000BE020000}"/>
    <cellStyle name="Normal 3 4" xfId="535" xr:uid="{00000000-0005-0000-0000-0000BF020000}"/>
    <cellStyle name="Normal 3 4 2" xfId="650" xr:uid="{00000000-0005-0000-0000-0000C0020000}"/>
    <cellStyle name="Normal 3 4 2 2" xfId="787" xr:uid="{00000000-0005-0000-0000-0000C1020000}"/>
    <cellStyle name="Normal 3 4 3" xfId="740" xr:uid="{00000000-0005-0000-0000-0000C2020000}"/>
    <cellStyle name="Normal 3 8" xfId="536" xr:uid="{00000000-0005-0000-0000-0000C3020000}"/>
    <cellStyle name="Normal 3 8 2" xfId="537" xr:uid="{00000000-0005-0000-0000-0000C4020000}"/>
    <cellStyle name="Normal 3 8 2 2" xfId="538" xr:uid="{00000000-0005-0000-0000-0000C5020000}"/>
    <cellStyle name="Normal 3 8 2 2 2" xfId="653" xr:uid="{00000000-0005-0000-0000-0000C6020000}"/>
    <cellStyle name="Normal 3 8 2 2 2 2" xfId="790" xr:uid="{00000000-0005-0000-0000-0000C7020000}"/>
    <cellStyle name="Normal 3 8 2 2 3" xfId="743" xr:uid="{00000000-0005-0000-0000-0000C8020000}"/>
    <cellStyle name="Normal 3 8 2 3" xfId="652" xr:uid="{00000000-0005-0000-0000-0000C9020000}"/>
    <cellStyle name="Normal 3 8 2 3 2" xfId="789" xr:uid="{00000000-0005-0000-0000-0000CA020000}"/>
    <cellStyle name="Normal 3 8 2 4" xfId="742" xr:uid="{00000000-0005-0000-0000-0000CB020000}"/>
    <cellStyle name="Normal 3 8 3" xfId="539" xr:uid="{00000000-0005-0000-0000-0000CC020000}"/>
    <cellStyle name="Normal 3 8 3 2" xfId="654" xr:uid="{00000000-0005-0000-0000-0000CD020000}"/>
    <cellStyle name="Normal 3 8 3 2 2" xfId="791" xr:uid="{00000000-0005-0000-0000-0000CE020000}"/>
    <cellStyle name="Normal 3 8 3 3" xfId="744" xr:uid="{00000000-0005-0000-0000-0000CF020000}"/>
    <cellStyle name="Normal 3 8 4" xfId="651" xr:uid="{00000000-0005-0000-0000-0000D0020000}"/>
    <cellStyle name="Normal 3 8 4 2" xfId="788" xr:uid="{00000000-0005-0000-0000-0000D1020000}"/>
    <cellStyle name="Normal 3 8 5" xfId="741" xr:uid="{00000000-0005-0000-0000-0000D2020000}"/>
    <cellStyle name="Normal 4" xfId="540" xr:uid="{00000000-0005-0000-0000-0000D3020000}"/>
    <cellStyle name="Normal 4 2" xfId="541" xr:uid="{00000000-0005-0000-0000-0000D4020000}"/>
    <cellStyle name="Normal 4 2 2" xfId="655" xr:uid="{00000000-0005-0000-0000-0000D5020000}"/>
    <cellStyle name="Normal 4 2 2 2" xfId="792" xr:uid="{00000000-0005-0000-0000-0000D6020000}"/>
    <cellStyle name="Normal 4 2 3" xfId="745" xr:uid="{00000000-0005-0000-0000-0000D7020000}"/>
    <cellStyle name="Normal 4 3" xfId="542" xr:uid="{00000000-0005-0000-0000-0000D8020000}"/>
    <cellStyle name="Normal 4 4" xfId="543" xr:uid="{00000000-0005-0000-0000-0000D9020000}"/>
    <cellStyle name="Normal 4 4 2" xfId="656" xr:uid="{00000000-0005-0000-0000-0000DA020000}"/>
    <cellStyle name="Normal 4 4 2 2" xfId="793" xr:uid="{00000000-0005-0000-0000-0000DB020000}"/>
    <cellStyle name="Normal 4 4 3" xfId="746" xr:uid="{00000000-0005-0000-0000-0000DC020000}"/>
    <cellStyle name="Normal 416" xfId="544" xr:uid="{00000000-0005-0000-0000-0000DD020000}"/>
    <cellStyle name="Normal 417" xfId="545" xr:uid="{00000000-0005-0000-0000-0000DE020000}"/>
    <cellStyle name="Normal 428" xfId="546" xr:uid="{00000000-0005-0000-0000-0000DF020000}"/>
    <cellStyle name="Normal 429" xfId="547" xr:uid="{00000000-0005-0000-0000-0000E0020000}"/>
    <cellStyle name="Normal 486" xfId="548" xr:uid="{00000000-0005-0000-0000-0000E1020000}"/>
    <cellStyle name="Normal 487" xfId="549" xr:uid="{00000000-0005-0000-0000-0000E2020000}"/>
    <cellStyle name="Normal 489" xfId="550" xr:uid="{00000000-0005-0000-0000-0000E3020000}"/>
    <cellStyle name="Normal 490" xfId="551" xr:uid="{00000000-0005-0000-0000-0000E4020000}"/>
    <cellStyle name="Normal 5" xfId="552" xr:uid="{00000000-0005-0000-0000-0000E5020000}"/>
    <cellStyle name="Normal 5 2" xfId="553" xr:uid="{00000000-0005-0000-0000-0000E6020000}"/>
    <cellStyle name="Normal 5 3" xfId="554" xr:uid="{00000000-0005-0000-0000-0000E7020000}"/>
    <cellStyle name="Normal 5 3 2" xfId="657" xr:uid="{00000000-0005-0000-0000-0000E8020000}"/>
    <cellStyle name="Normal 5 3 2 2" xfId="794" xr:uid="{00000000-0005-0000-0000-0000E9020000}"/>
    <cellStyle name="Normal 5 3 3" xfId="747" xr:uid="{00000000-0005-0000-0000-0000EA020000}"/>
    <cellStyle name="Normal 506" xfId="555" xr:uid="{00000000-0005-0000-0000-0000EB020000}"/>
    <cellStyle name="Normal 516" xfId="556" xr:uid="{00000000-0005-0000-0000-0000EC020000}"/>
    <cellStyle name="Normal 517" xfId="557" xr:uid="{00000000-0005-0000-0000-0000ED020000}"/>
    <cellStyle name="Normal 53" xfId="558" xr:uid="{00000000-0005-0000-0000-0000EE020000}"/>
    <cellStyle name="Normal 54" xfId="559" xr:uid="{00000000-0005-0000-0000-0000EF020000}"/>
    <cellStyle name="Normal 542" xfId="560" xr:uid="{00000000-0005-0000-0000-0000F0020000}"/>
    <cellStyle name="Normal 543" xfId="561" xr:uid="{00000000-0005-0000-0000-0000F1020000}"/>
    <cellStyle name="Normal 544" xfId="562" xr:uid="{00000000-0005-0000-0000-0000F2020000}"/>
    <cellStyle name="Normal 547" xfId="563" xr:uid="{00000000-0005-0000-0000-0000F3020000}"/>
    <cellStyle name="Normal 548" xfId="564" xr:uid="{00000000-0005-0000-0000-0000F4020000}"/>
    <cellStyle name="Normal 550" xfId="565" xr:uid="{00000000-0005-0000-0000-0000F5020000}"/>
    <cellStyle name="Normal 571" xfId="566" xr:uid="{00000000-0005-0000-0000-0000F6020000}"/>
    <cellStyle name="Normal 572" xfId="567" xr:uid="{00000000-0005-0000-0000-0000F7020000}"/>
    <cellStyle name="Normal 6" xfId="568" xr:uid="{00000000-0005-0000-0000-0000F8020000}"/>
    <cellStyle name="Normal 6 2" xfId="569" xr:uid="{00000000-0005-0000-0000-0000F9020000}"/>
    <cellStyle name="Normal 6 2 2" xfId="659" xr:uid="{00000000-0005-0000-0000-0000FA020000}"/>
    <cellStyle name="Normal 6 2 2 2" xfId="796" xr:uid="{00000000-0005-0000-0000-0000FB020000}"/>
    <cellStyle name="Normal 6 2 3" xfId="749" xr:uid="{00000000-0005-0000-0000-0000FC020000}"/>
    <cellStyle name="Normal 6 3" xfId="570" xr:uid="{00000000-0005-0000-0000-0000FD020000}"/>
    <cellStyle name="Normal 6 4" xfId="658" xr:uid="{00000000-0005-0000-0000-0000FE020000}"/>
    <cellStyle name="Normal 6 4 2" xfId="795" xr:uid="{00000000-0005-0000-0000-0000FF020000}"/>
    <cellStyle name="Normal 6 5" xfId="748" xr:uid="{00000000-0005-0000-0000-000000030000}"/>
    <cellStyle name="Normal 7" xfId="571" xr:uid="{00000000-0005-0000-0000-000001030000}"/>
    <cellStyle name="Normal 7 2" xfId="572" xr:uid="{00000000-0005-0000-0000-000002030000}"/>
    <cellStyle name="Normal 8" xfId="573" xr:uid="{00000000-0005-0000-0000-000003030000}"/>
    <cellStyle name="Normal 9" xfId="710" xr:uid="{00000000-0005-0000-0000-000004030000}"/>
    <cellStyle name="Normal 9 2" xfId="824" xr:uid="{00000000-0005-0000-0000-000005030000}"/>
    <cellStyle name="Normal_Sheet1" xfId="574" xr:uid="{00000000-0005-0000-0000-000006030000}"/>
    <cellStyle name="Note 2" xfId="575" xr:uid="{00000000-0005-0000-0000-000007030000}"/>
    <cellStyle name="Note 2 2" xfId="660" xr:uid="{00000000-0005-0000-0000-000008030000}"/>
    <cellStyle name="Note 2 2 2" xfId="797" xr:uid="{00000000-0005-0000-0000-000009030000}"/>
    <cellStyle name="Note 2 3" xfId="750" xr:uid="{00000000-0005-0000-0000-00000A030000}"/>
    <cellStyle name="Note 3" xfId="711" xr:uid="{00000000-0005-0000-0000-00000B030000}"/>
    <cellStyle name="Note 3 2" xfId="825" xr:uid="{00000000-0005-0000-0000-00000C030000}"/>
    <cellStyle name="Output" xfId="679" builtinId="21" customBuiltin="1"/>
    <cellStyle name="Output 2" xfId="576" xr:uid="{00000000-0005-0000-0000-00000E030000}"/>
    <cellStyle name="Output 2 2" xfId="661" xr:uid="{00000000-0005-0000-0000-00000F030000}"/>
    <cellStyle name="Percent" xfId="1" xr:uid="{00000000-0005-0000-0000-000010030000}"/>
    <cellStyle name="Percent 2" xfId="577" xr:uid="{00000000-0005-0000-0000-000011030000}"/>
    <cellStyle name="Standard 3" xfId="578" xr:uid="{00000000-0005-0000-0000-000012030000}"/>
    <cellStyle name="Standard 4" xfId="579" xr:uid="{00000000-0005-0000-0000-000013030000}"/>
    <cellStyle name="Standard 4 2" xfId="580" xr:uid="{00000000-0005-0000-0000-000014030000}"/>
    <cellStyle name="Standard 4 2 2" xfId="581" xr:uid="{00000000-0005-0000-0000-000015030000}"/>
    <cellStyle name="Standard 4 2 2 2" xfId="582" xr:uid="{00000000-0005-0000-0000-000016030000}"/>
    <cellStyle name="Standard 4 2 2 2 2" xfId="665" xr:uid="{00000000-0005-0000-0000-000017030000}"/>
    <cellStyle name="Standard 4 2 2 2 2 2" xfId="801" xr:uid="{00000000-0005-0000-0000-000018030000}"/>
    <cellStyle name="Standard 4 2 2 2 3" xfId="754" xr:uid="{00000000-0005-0000-0000-000019030000}"/>
    <cellStyle name="Standard 4 2 2 3" xfId="664" xr:uid="{00000000-0005-0000-0000-00001A030000}"/>
    <cellStyle name="Standard 4 2 2 3 2" xfId="800" xr:uid="{00000000-0005-0000-0000-00001B030000}"/>
    <cellStyle name="Standard 4 2 2 4" xfId="753" xr:uid="{00000000-0005-0000-0000-00001C030000}"/>
    <cellStyle name="Standard 4 2 3" xfId="583" xr:uid="{00000000-0005-0000-0000-00001D030000}"/>
    <cellStyle name="Standard 4 2 3 2" xfId="666" xr:uid="{00000000-0005-0000-0000-00001E030000}"/>
    <cellStyle name="Standard 4 2 3 2 2" xfId="802" xr:uid="{00000000-0005-0000-0000-00001F030000}"/>
    <cellStyle name="Standard 4 2 3 3" xfId="755" xr:uid="{00000000-0005-0000-0000-000020030000}"/>
    <cellStyle name="Standard 4 2 4" xfId="663" xr:uid="{00000000-0005-0000-0000-000021030000}"/>
    <cellStyle name="Standard 4 2 4 2" xfId="799" xr:uid="{00000000-0005-0000-0000-000022030000}"/>
    <cellStyle name="Standard 4 2 5" xfId="752" xr:uid="{00000000-0005-0000-0000-000023030000}"/>
    <cellStyle name="Standard 4 3" xfId="584" xr:uid="{00000000-0005-0000-0000-000024030000}"/>
    <cellStyle name="Standard 4 3 2" xfId="585" xr:uid="{00000000-0005-0000-0000-000025030000}"/>
    <cellStyle name="Standard 4 3 2 2" xfId="668" xr:uid="{00000000-0005-0000-0000-000026030000}"/>
    <cellStyle name="Standard 4 3 2 2 2" xfId="804" xr:uid="{00000000-0005-0000-0000-000027030000}"/>
    <cellStyle name="Standard 4 3 2 3" xfId="757" xr:uid="{00000000-0005-0000-0000-000028030000}"/>
    <cellStyle name="Standard 4 3 3" xfId="667" xr:uid="{00000000-0005-0000-0000-000029030000}"/>
    <cellStyle name="Standard 4 3 3 2" xfId="803" xr:uid="{00000000-0005-0000-0000-00002A030000}"/>
    <cellStyle name="Standard 4 3 4" xfId="756" xr:uid="{00000000-0005-0000-0000-00002B030000}"/>
    <cellStyle name="Standard 4 4" xfId="586" xr:uid="{00000000-0005-0000-0000-00002C030000}"/>
    <cellStyle name="Standard 4 4 2" xfId="669" xr:uid="{00000000-0005-0000-0000-00002D030000}"/>
    <cellStyle name="Standard 4 4 2 2" xfId="805" xr:uid="{00000000-0005-0000-0000-00002E030000}"/>
    <cellStyle name="Standard 4 4 3" xfId="758" xr:uid="{00000000-0005-0000-0000-00002F030000}"/>
    <cellStyle name="Standard 4 5" xfId="662" xr:uid="{00000000-0005-0000-0000-000030030000}"/>
    <cellStyle name="Standard 4 5 2" xfId="798" xr:uid="{00000000-0005-0000-0000-000031030000}"/>
    <cellStyle name="Standard 4 6" xfId="751" xr:uid="{00000000-0005-0000-0000-000032030000}"/>
    <cellStyle name="Standard 6" xfId="587" xr:uid="{00000000-0005-0000-0000-000033030000}"/>
    <cellStyle name="Title" xfId="670" builtinId="15" customBuiltin="1"/>
    <cellStyle name="Title 2" xfId="588" xr:uid="{00000000-0005-0000-0000-000035030000}"/>
    <cellStyle name="Total" xfId="685" builtinId="25" customBuiltin="1"/>
    <cellStyle name="Total 2" xfId="589" xr:uid="{00000000-0005-0000-0000-000037030000}"/>
    <cellStyle name="Warning Text" xfId="683" builtinId="11" customBuiltin="1"/>
    <cellStyle name="Warning Text 2" xfId="590" xr:uid="{00000000-0005-0000-0000-000039030000}"/>
    <cellStyle name="표준 2" xfId="591" xr:uid="{00000000-0005-0000-0000-00003A030000}"/>
    <cellStyle name="一般 7" xfId="592" xr:uid="{00000000-0005-0000-0000-00003B030000}"/>
    <cellStyle name="標準 2" xfId="593" xr:uid="{00000000-0005-0000-0000-00003C030000}"/>
    <cellStyle name="標準 2 2" xfId="594" xr:uid="{00000000-0005-0000-0000-00003D030000}"/>
    <cellStyle name="標準 2 3" xfId="595" xr:uid="{00000000-0005-0000-0000-00003E03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rauppius@pavco.com" TargetMode="External"/><Relationship Id="rId1" Type="http://schemas.openxmlformats.org/officeDocument/2006/relationships/hyperlink" Target="mailto:rrauppius@pav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25" workbookViewId="0">
      <selection activeCell="A27" sqref="A27"/>
    </sheetView>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4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9-0000-0000-000009000000}"/>
  <customSheetViews>
    <customSheetView guid="{C59130F4-2E03-5E48-94CE-6E4A0484DB9E}" showAutoFilter="1">
      <selection activeCell="E4" sqref="E4"/>
      <pageMargins left="0" right="0" top="0" bottom="0" header="0" footer="0"/>
      <pageSetup paperSize="9" orientation="portrait"/>
      <headerFooter alignWithMargins="0"/>
      <autoFilter ref="B1:N1" xr:uid="{259B6125-5370-4820-A664-D3ED15FCC832}"/>
    </customSheetView>
    <customSheetView guid="{4BDF1A28-30D5-449D-B20E-D6C97EF9FAE1}" showAutoFilter="1">
      <selection activeCell="C174" sqref="C174"/>
      <pageMargins left="0" right="0" top="0" bottom="0" header="0" footer="0"/>
      <pageSetup paperSize="9" orientation="portrait"/>
      <autoFilter ref="B1:N1" xr:uid="{95056052-9621-4CF4-8785-A8FC4D11F4A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24BA807-8BE4-4106-9D17-67746C81388A}"/>
    </customSheetView>
    <customSheetView guid="{4BDF1A28-30D5-449D-B20E-D6C97EF9FAE1}" showAutoFilter="1">
      <selection activeCell="C1" sqref="C1:D65536"/>
      <pageMargins left="0" right="0" top="0" bottom="0" header="0" footer="0"/>
      <pageSetup orientation="portrait"/>
      <autoFilter ref="B1:C1" xr:uid="{59C13FB7-0591-48D8-BF03-4FC2F82E87A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5" zoomScale="90" zoomScaleNormal="90" workbookViewId="0">
      <selection activeCell="D27" sqref="D27:E2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6.2">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6.2">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6.2">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6.2">
      <c r="A12" s="31"/>
      <c r="B12" s="457" t="str">
        <f ca="1">OFFSET(L!$C$1,MATCH("Declaration"&amp;ADDRESS(ROW(),COLUMN(),4),L!$A:$A,0)-1,SL,,)</f>
        <v>Select Minerals/Metals in Scope (*):</v>
      </c>
      <c r="C12" s="112"/>
      <c r="D12" s="372" t="s">
        <v>40</v>
      </c>
      <c r="E12" s="459" t="s">
        <v>19147</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8" t="e">
        <f ca="1">OFFSET(L!$C$1,MATCH("Declaration"&amp;ADDRESS(ROW(),COLUMN(),4),L!$A:$A,0)-1,SL,,)</f>
        <v>#N/A</v>
      </c>
      <c r="C13" s="112"/>
      <c r="D13" s="372" t="s">
        <v>19149</v>
      </c>
      <c r="E13" s="459" t="s">
        <v>19150</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6.2"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6.2"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24" t="s">
        <v>20053</v>
      </c>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1</v>
      </c>
      <c r="AB22" s="2"/>
      <c r="AC22" s="2"/>
      <c r="AD22" s="2"/>
      <c r="AE22" s="2"/>
      <c r="AF22" s="2"/>
      <c r="AG22" s="2"/>
    </row>
    <row r="23" spans="1:33" ht="22.2">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1</v>
      </c>
      <c r="AB23" s="2"/>
      <c r="AC23" s="2"/>
      <c r="AD23" s="2"/>
      <c r="AE23" s="2"/>
      <c r="AF23" s="2"/>
      <c r="AG23" s="2"/>
    </row>
    <row r="24" spans="1:33" ht="22.2">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5">
        <v>45811</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
      </c>
      <c r="C31" s="28"/>
      <c r="D31" s="403"/>
      <c r="E31" s="404"/>
      <c r="F31" s="8"/>
      <c r="G31" s="405"/>
      <c r="H31" s="406"/>
      <c r="I31" s="406"/>
      <c r="J31" s="407"/>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2">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2">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0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20059</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20060</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0" r:id="rId1" xr:uid="{00000000-0004-0000-0300-000004000000}"/>
    <hyperlink ref="D24" r:id="rId2" xr:uid="{00000000-0004-0000-0300-00000500000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37.799999999999997">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 ca="1">IF(C5="",NA(),MATCH($B5&amp;$C5,'Smelter Look-up'!$J:$J,0))</f>
        <v>152</v>
      </c>
      <c r="X5" s="170">
        <f t="shared" ref="X5:X12" ca="1" si="1">IF(AND(C5="Smelter not listed",OR(LEN(D5)=0,LEN(E5)=0)),1,0)</f>
        <v>0</v>
      </c>
      <c r="AB5" s="314" t="str">
        <f t="shared" ref="AB5:AB12" ca="1" si="2">IF(C5="","",B5)</f>
        <v>Cobalt</v>
      </c>
    </row>
    <row r="6" spans="1:34" s="170" customFormat="1" ht="20.399999999999999">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399999999999999">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399999999999999">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399999999999999">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399999999999999">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399999999999999">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399999999999999">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399999999999999">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399999999999999">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5" activePane="bottomRight" state="frozen"/>
      <selection pane="topRight" activeCell="B24" sqref="B24:J24"/>
      <selection pane="bottomLeft" activeCell="B24" sqref="B24:J24"/>
      <selection pane="bottomRight" activeCell="D17" sqref="D17"/>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Pavco,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Rick Rauppius</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rrauppius@pavco.com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704-496-6800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Rick Rauppius</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rrauppius@pavco.com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45811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
      </c>
      <c r="B115" s="79"/>
      <c r="C115" s="136" t="str">
        <f t="shared" ca="1" si="49"/>
        <v>Complete</v>
      </c>
      <c r="D115" s="379" t="str">
        <f ca="1">IF(H115=0,"","Click here to provide smelter information")</f>
        <v/>
      </c>
      <c r="E115" s="16"/>
      <c r="F115" s="84">
        <f>F40</f>
        <v>0</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0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3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documentManagement/types"/>
    <ds:schemaRef ds:uri="http://schemas.microsoft.com/office/2006/metadata/properties"/>
    <ds:schemaRef ds:uri="1b346dad-8a15-4ce7-a19a-07d981b0c5e2"/>
    <ds:schemaRef ds:uri="a54701f6-876b-4337-a24e-543e1bd311e6"/>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Rick Rauppius</cp:lastModifiedBy>
  <cp:revision/>
  <dcterms:created xsi:type="dcterms:W3CDTF">2010-06-21T21:00:23Z</dcterms:created>
  <dcterms:modified xsi:type="dcterms:W3CDTF">2025-06-03T14:31:42Z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