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P:\Documents\EICC conflict free\"/>
    </mc:Choice>
  </mc:AlternateContent>
  <xr:revisionPtr revIDLastSave="0" documentId="13_ncr:1_{EECED5D5-58E7-47AB-8B7D-B59077C4569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B5" i="5"/>
  <c r="C5" i="5"/>
  <c r="V5" i="5"/>
  <c r="J5" i="5"/>
  <c r="E5" i="5"/>
  <c r="S5" i="5"/>
  <c r="T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<sst xmlns="http://schemas.openxmlformats.org/spreadsheetml/2006/main" count="22336" uniqueCount="15834">
  <si>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</si>
  <si>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</si>
  <si>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</si>
  <si>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</si>
  <si>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</si>
  <si>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</si>
  <si>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</si>
  <si>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</si>
  <si>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</si>
  <si>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</si>
  <si>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</si>
  <si>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</si>
  <si>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</si>
  <si>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</si>
  <si>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</si>
  <si>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</si>
  <si>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</si>
  <si>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</si>
  <si>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</si>
  <si>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</si>
  <si>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</si>
  <si>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</si>
  <si>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</si>
  <si>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</si>
  <si>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</si>
  <si>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</si>
  <si>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</si>
  <si>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</si>
  <si>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</si>
  <si>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</si>
  <si>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</si>
  <si>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</si>
  <si>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</si>
  <si>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</si>
  <si>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</si>
  <si>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</si>
  <si>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</si>
  <si>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</si>
  <si>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</si>
  <si>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</si>
  <si>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</si>
  <si>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</si>
  <si>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</si>
  <si>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</si>
  <si>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</si>
  <si>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</si>
  <si>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</si>
  <si>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</si>
  <si>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</si>
  <si>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</si>
  <si>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</si>
  <si>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</si>
  <si>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</si>
  <si>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</si>
  <si>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</si>
  <si>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</si>
  <si>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</si>
  <si>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</si>
  <si>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</si>
  <si>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</si>
  <si>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</si>
  <si>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</si>
  <si>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</si>
  <si>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</si>
  <si>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</si>
  <si>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</si>
  <si>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</si>
  <si>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</si>
  <si>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</si>
  <si>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</si>
  <si>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</si>
  <si>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</si>
  <si>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</si>
  <si>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</si>
  <si>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</si>
  <si>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</si>
  <si>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</si>
  <si>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</si>
  <si>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</si>
  <si>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</si>
  <si>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</si>
  <si>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</si>
  <si>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</si>
  <si>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</si>
  <si>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</si>
  <si>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</si>
  <si>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</si>
  <si>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</si>
  <si>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</si>
  <si>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</si>
  <si>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</si>
  <si>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</si>
  <si>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</si>
  <si>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</si>
  <si>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</si>
  <si>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</si>
  <si>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</si>
  <si>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</si>
  <si>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</si>
  <si>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</si>
  <si>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</si>
  <si>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</si>
  <si>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</si>
  <si>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</si>
  <si>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</si>
  <si>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</si>
  <si>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</si>
  <si>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</si>
  <si>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</si>
  <si>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</si>
  <si>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</si>
  <si>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</si>
  <si>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</si>
  <si>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</si>
  <si>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</si>
  <si>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</si>
  <si>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</si>
  <si>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</si>
  <si>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</si>
  <si>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</si>
  <si>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</si>
  <si>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</si>
  <si>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</si>
  <si>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</si>
  <si>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</si>
  <si>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</si>
  <si>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</si>
  <si>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</si>
  <si>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</si>
  <si>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</si>
  <si>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</si>
  <si>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</si>
  <si>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</si>
  <si>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</si>
  <si>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</si>
  <si>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</si>
  <si>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</si>
  <si>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</si>
  <si>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</si>
  <si>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</si>
  <si>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</si>
  <si>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</si>
  <si>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</si>
  <si>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</si>
  <si>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</si>
  <si>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</si>
  <si>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</si>
  <si>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</si>
  <si>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</si>
  <si>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</si>
  <si>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</si>
  <si>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</si>
  <si>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</si>
  <si>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</si>
  <si>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</si>
  <si>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</si>
  <si>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</si>
  <si>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</si>
  <si>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</si>
  <si>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</si>
  <si>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</si>
  <si>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</si>
  <si>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</si>
  <si>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</si>
  <si>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</si>
  <si>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</si>
  <si>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</si>
  <si>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</si>
  <si>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</si>
  <si>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</si>
  <si>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</si>
  <si>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</si>
  <si>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</si>
  <si>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</si>
  <si>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</si>
  <si>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</si>
  <si>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</si>
  <si>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</si>
  <si>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</si>
  <si>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</si>
  <si>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</si>
  <si>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</si>
  <si>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</si>
  <si>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</si>
  <si>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</si>
  <si>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</si>
  <si>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</si>
  <si>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</si>
  <si>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</si>
  <si>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</si>
  <si>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</si>
  <si>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</si>
  <si>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</si>
  <si>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</si>
  <si>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</si>
  <si>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</si>
  <si>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</si>
  <si>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</si>
  <si>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</si>
  <si>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</si>
  <si>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</si>
  <si>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</si>
  <si>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</si>
  <si>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</si>
  <si>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</si>
  <si>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</si>
  <si>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</si>
  <si>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</si>
  <si>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</si>
  <si>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</si>
  <si>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</si>
  <si>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</si>
  <si>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</si>
  <si>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</si>
  <si>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</si>
  <si>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</si>
  <si>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</si>
  <si>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</si>
  <si>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</si>
  <si>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</si>
  <si>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</si>
  <si>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</si>
  <si>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</si>
  <si>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</si>
  <si>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</si>
  <si>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</si>
  <si>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</si>
  <si>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</si>
  <si>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</si>
  <si>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</si>
  <si>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</si>
  <si>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</si>
  <si>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</si>
  <si>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</si>
  <si>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</si>
  <si>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</si>
  <si>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</si>
  <si>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</si>
  <si>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</si>
  <si>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</si>
  <si>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</si>
  <si>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</si>
  <si>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</si>
  <si>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</si>
  <si>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</si>
  <si>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</si>
  <si>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</si>
  <si>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</si>
  <si>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</si>
  <si>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</si>
  <si>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</si>
  <si>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</si>
  <si>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</si>
  <si>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</si>
  <si>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</si>
  <si>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</si>
  <si>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</si>
  <si>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</si>
  <si>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</si>
  <si>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</si>
  <si>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</si>
  <si>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</si>
  <si>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</si>
  <si>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</si>
  <si>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</si>
  <si>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</si>
  <si>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</si>
  <si>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</si>
  <si>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</si>
  <si>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</si>
  <si>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</si>
  <si>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</si>
  <si>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</si>
  <si>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</si>
  <si>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</si>
  <si>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</si>
  <si>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</si>
  <si>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</si>
  <si>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</si>
  <si>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</si>
  <si>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</si>
  <si>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</si>
  <si>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</si>
  <si>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</si>
  <si>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</si>
  <si>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</si>
  <si>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</si>
  <si>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</si>
  <si>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</si>
  <si>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</si>
  <si>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</si>
  <si>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</si>
  <si>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</si>
  <si>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</si>
  <si>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</si>
  <si>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</si>
  <si>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</si>
  <si>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</si>
  <si>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</si>
  <si>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</si>
  <si>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</si>
  <si>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</si>
  <si>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</si>
  <si>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</si>
  <si>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</si>
  <si>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</si>
  <si>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</si>
  <si>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</si>
  <si>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</si>
  <si>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</si>
  <si>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</si>
  <si>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</si>
  <si>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</si>
  <si>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</si>
  <si>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</si>
  <si>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</si>
  <si>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</si>
  <si>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</si>
  <si>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</si>
  <si>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</si>
  <si>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</si>
  <si>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</si>
  <si>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</si>
  <si>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</si>
  <si>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</si>
  <si>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</si>
  <si>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</si>
  <si>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</si>
  <si>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</si>
  <si>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</si>
  <si>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</si>
  <si>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</si>
  <si>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</si>
  <si>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</si>
  <si>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</si>
  <si>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</si>
  <si>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</si>
  <si>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</si>
  <si>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</si>
  <si>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</si>
  <si>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</si>
  <si>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</si>
  <si>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</si>
  <si>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</si>
  <si>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</si>
  <si>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</si>
  <si>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</si>
  <si>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</si>
  <si>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</si>
  <si>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</si>
  <si>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</si>
  <si>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</si>
  <si>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</si>
  <si>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</si>
  <si>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</si>
  <si>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</si>
  <si>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</si>
  <si>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</si>
  <si>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</si>
  <si>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</si>
  <si>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</si>
  <si>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</si>
  <si>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</si>
  <si>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</si>
  <si>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</si>
  <si>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</si>
  <si>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</si>
  <si>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</si>
  <si>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</si>
  <si>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</si>
  <si>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</si>
  <si>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</si>
  <si>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</si>
  <si>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</si>
  <si>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</si>
  <si>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</si>
  <si>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</si>
  <si>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</si>
  <si>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</si>
  <si>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</si>
  <si>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</si>
  <si>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</si>
  <si>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</si>
  <si>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</si>
  <si>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</si>
  <si>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</si>
  <si>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</si>
  <si>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</si>
  <si>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</si>
  <si>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</si>
  <si>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</si>
  <si>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</si>
  <si>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</si>
  <si>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</si>
  <si>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</si>
  <si>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</si>
  <si>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</si>
  <si>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</si>
  <si>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</si>
  <si>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</si>
  <si>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</si>
  <si>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</si>
  <si>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</si>
  <si>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</si>
  <si>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</si>
  <si>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</si>
  <si>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</si>
  <si>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</si>
  <si>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</si>
  <si>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</si>
  <si>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</si>
  <si>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</si>
  <si>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</si>
  <si>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</si>
  <si>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</si>
  <si>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</si>
  <si>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</si>
  <si>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</si>
  <si>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</si>
  <si>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</si>
  <si>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</si>
  <si>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</si>
  <si>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</si>
  <si>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</si>
  <si>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</si>
  <si>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</si>
  <si>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</si>
  <si>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</si>
  <si>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</si>
  <si>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</si>
  <si>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</si>
  <si>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</si>
  <si>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</si>
  <si>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</si>
  <si>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</si>
  <si>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</si>
  <si>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</si>
  <si>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</si>
  <si>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</si>
  <si>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</si>
  <si>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</si>
  <si>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</si>
  <si>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</si>
  <si>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</si>
  <si>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</si>
  <si>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</si>
  <si>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</si>
  <si>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</si>
  <si>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</si>
  <si>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</si>
  <si>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</si>
  <si>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</si>
  <si>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</si>
  <si>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</si>
  <si>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</si>
  <si>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</si>
  <si>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</si>
  <si>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</si>
  <si>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</si>
  <si>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</si>
  <si>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</si>
  <si>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</si>
  <si>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</si>
  <si>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</si>
  <si>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</si>
  <si>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</si>
  <si>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</si>
  <si>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</si>
  <si>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</si>
  <si>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</si>
  <si>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</si>
  <si>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</si>
  <si>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</si>
  <si>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</si>
  <si>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</si>
  <si>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</si>
  <si>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</si>
  <si>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</si>
  <si>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</si>
  <si>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</si>
  <si>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</si>
  <si>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</si>
  <si>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</si>
  <si>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</si>
  <si>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</si>
  <si>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</si>
  <si>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</si>
  <si>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</si>
  <si>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</si>
  <si>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</si>
  <si>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</si>
  <si>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</si>
  <si>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</si>
  <si>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</si>
  <si>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</si>
  <si>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</si>
  <si>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</si>
  <si>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</si>
  <si>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</si>
  <si>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</si>
  <si>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</si>
  <si>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</si>
  <si>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</si>
  <si>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</si>
  <si>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</si>
  <si>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</si>
  <si>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</si>
  <si>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</si>
  <si>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</si>
  <si>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</si>
  <si>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</si>
  <si>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</si>
  <si>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</si>
  <si>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</si>
  <si>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</si>
  <si>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</si>
  <si>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</si>
  <si>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</si>
  <si>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</si>
  <si>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</si>
  <si>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</si>
  <si>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</si>
  <si>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</si>
  <si>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</si>
  <si>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</si>
  <si>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</si>
  <si>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</si>
  <si>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</si>
  <si>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</si>
  <si>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</si>
  <si>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</si>
  <si>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</si>
  <si>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</si>
  <si>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</si>
  <si>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</si>
  <si>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</si>
  <si>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</si>
  <si>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</si>
  <si>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</si>
  <si>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</si>
  <si>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</si>
  <si>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</si>
  <si>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</si>
  <si>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</si>
  <si>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</si>
  <si>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</si>
  <si>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</si>
  <si>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</si>
  <si>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</si>
  <si>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</si>
  <si>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</si>
  <si>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</si>
  <si>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</si>
  <si>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</si>
  <si>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</si>
  <si>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</si>
  <si>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</si>
  <si>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</si>
  <si>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</si>
  <si>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</si>
  <si>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</si>
  <si>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</si>
  <si>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</si>
  <si>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</si>
  <si>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</si>
  <si>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</si>
  <si>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</si>
  <si>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</si>
  <si>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</si>
  <si>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</si>
  <si>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</si>
  <si>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</si>
  <si>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</si>
  <si>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</si>
  <si>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</si>
  <si>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</si>
  <si>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</si>
  <si>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</si>
  <si>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</si>
  <si>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</si>
  <si>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</si>
  <si>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</si>
  <si>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</si>
  <si>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</si>
  <si>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</si>
  <si>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</si>
  <si>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</si>
  <si>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</si>
  <si>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</si>
  <si>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</si>
  <si>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</si>
  <si>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</si>
  <si>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</si>
  <si>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</si>
  <si>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</si>
  <si>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</si>
  <si>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</si>
  <si>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</si>
  <si>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</si>
  <si>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</si>
  <si>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</si>
  <si>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</si>
  <si>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</si>
  <si>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</si>
  <si>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</si>
  <si>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</si>
  <si>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</si>
  <si>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</si>
  <si>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</si>
  <si>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</si>
  <si>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</si>
  <si>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</si>
  <si>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</si>
  <si>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</si>
  <si>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</si>
  <si>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</si>
  <si>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</si>
  <si>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</si>
  <si>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</si>
  <si>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</si>
  <si>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</si>
  <si>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</si>
  <si>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</si>
  <si>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</si>
  <si>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</si>
  <si>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</si>
  <si>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</si>
  <si>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</si>
  <si>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</si>
  <si>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</si>
  <si>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</si>
  <si>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</si>
  <si>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</si>
  <si>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</si>
  <si>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</si>
  <si>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</si>
  <si>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</si>
  <si>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</si>
  <si>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</si>
  <si>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</si>
  <si>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</si>
  <si>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</si>
  <si>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</si>
  <si>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</si>
  <si>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</si>
  <si>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</si>
  <si>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</si>
  <si>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</si>
  <si>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</si>
  <si>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</si>
  <si>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</si>
  <si>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</si>
  <si>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</si>
  <si>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</si>
  <si>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</si>
  <si>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</si>
  <si>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</si>
  <si>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</si>
  <si>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</si>
  <si>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</si>
  <si>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</si>
  <si>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</si>
  <si>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</si>
  <si>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</si>
  <si>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</si>
  <si>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</si>
  <si>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</si>
  <si>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</si>
  <si>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</si>
  <si>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</si>
  <si>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</si>
  <si>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</si>
  <si>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</si>
  <si>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</si>
  <si>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</si>
  <si>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</si>
  <si>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</si>
  <si>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</si>
  <si>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</si>
  <si>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</si>
  <si>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</si>
  <si>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</si>
  <si>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</si>
  <si>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</si>
  <si>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</si>
  <si>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</si>
  <si>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</si>
  <si>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</si>
  <si>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</si>
  <si>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</si>
  <si>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</si>
  <si>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</si>
  <si>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</si>
  <si>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</si>
  <si>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</si>
  <si>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</si>
  <si>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</si>
  <si>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</si>
  <si>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</si>
  <si>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</si>
  <si>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</si>
  <si>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</si>
  <si>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</si>
  <si>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</si>
  <si>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</si>
  <si>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</si>
  <si>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</si>
  <si>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</si>
  <si>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</si>
  <si>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</si>
  <si>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</si>
  <si>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</si>
  <si>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</si>
  <si>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</si>
  <si>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</si>
  <si>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</si>
  <si>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</si>
  <si>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</si>
  <si>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</si>
  <si>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</si>
  <si>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</si>
  <si>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</si>
  <si>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</si>
  <si>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</si>
  <si>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</si>
  <si>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</si>
  <si>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</si>
  <si>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</si>
  <si>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</si>
  <si>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</si>
  <si>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</si>
  <si>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</si>
  <si>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</si>
  <si>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</si>
  <si>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</si>
  <si>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</si>
  <si>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</si>
  <si>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</si>
  <si>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</si>
  <si>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</si>
  <si>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</si>
  <si>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</si>
  <si>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</si>
  <si>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</si>
  <si>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</si>
  <si>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</si>
  <si>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</si>
  <si>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</si>
  <si>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</si>
  <si>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</si>
  <si>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</si>
  <si>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</si>
  <si>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</si>
  <si>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</si>
  <si>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</si>
  <si>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</si>
  <si>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</si>
  <si>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</si>
  <si>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</si>
  <si>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</si>
  <si>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</si>
  <si>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</si>
  <si>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</si>
  <si>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</si>
  <si>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</si>
  <si>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</si>
  <si>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</si>
  <si>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</si>
  <si>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</si>
  <si>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</si>
  <si>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</si>
  <si>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</si>
  <si>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</si>
  <si>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</si>
  <si>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</si>
  <si>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</si>
  <si>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</si>
  <si>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</si>
  <si>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</si>
  <si>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</si>
  <si>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</si>
  <si>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</si>
  <si>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</si>
  <si>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</si>
  <si>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</si>
  <si>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</si>
  <si>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</si>
  <si>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</si>
  <si>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</si>
  <si>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</si>
  <si>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</si>
  <si>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</si>
  <si>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</si>
  <si>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</si>
  <si>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</si>
  <si>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</si>
  <si>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</si>
  <si>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</si>
  <si>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</si>
  <si>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</si>
  <si>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</si>
  <si>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</si>
  <si>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</si>
  <si>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</si>
  <si>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</si>
  <si>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</si>
  <si>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</si>
  <si>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</si>
  <si>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</si>
  <si>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</si>
  <si>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</si>
  <si>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</si>
  <si>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</si>
  <si>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</si>
  <si>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</si>
  <si>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</si>
  <si>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</si>
  <si>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</si>
  <si>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</si>
  <si>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</si>
  <si>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</si>
  <si>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</si>
  <si>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</si>
  <si>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</si>
  <si>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</si>
  <si>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</si>
  <si>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</si>
  <si>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</si>
  <si>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</si>
  <si>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</si>
  <si>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</si>
  <si>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</si>
  <si>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</si>
  <si>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</si>
  <si>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</si>
  <si>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</si>
  <si>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</si>
  <si>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</si>
  <si>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</si>
  <si>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</si>
  <si>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</si>
  <si>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</si>
  <si>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</si>
  <si>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</si>
  <si>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</si>
  <si>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</si>
  <si>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</si>
  <si>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</si>
  <si>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</si>
  <si>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</si>
  <si>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</si>
  <si>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</si>
  <si>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</si>
  <si>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</si>
  <si>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</si>
  <si>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</si>
  <si>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</si>
  <si>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</si>
  <si>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</si>
  <si>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</si>
  <si>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</si>
  <si>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</si>
  <si>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</si>
  <si>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</si>
  <si>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</si>
  <si>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</si>
  <si>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</si>
  <si>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</si>
  <si>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</si>
  <si>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</si>
  <si>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</si>
  <si>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</si>
  <si>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</si>
  <si>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</si>
  <si>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</si>
  <si>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</si>
  <si>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</si>
  <si>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</si>
  <si>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</si>
  <si>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</si>
  <si>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</si>
  <si>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</si>
  <si>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</si>
  <si>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</si>
  <si>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</si>
  <si>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</si>
  <si>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</si>
  <si>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</si>
  <si>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</si>
  <si>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</si>
  <si>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</si>
  <si>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</si>
  <si>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</si>
  <si>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</si>
  <si>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</si>
  <si>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</si>
  <si>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</si>
  <si>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</si>
  <si>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</si>
  <si>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</si>
  <si>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</si>
  <si>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</si>
  <si>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</si>
  <si>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</si>
  <si>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</si>
  <si>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</si>
  <si>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</si>
  <si>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</si>
  <si>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</si>
  <si>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</si>
  <si>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</si>
  <si>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</si>
  <si>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</si>
  <si>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</si>
  <si>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</si>
  <si>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</si>
  <si>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</si>
  <si>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</si>
  <si>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</si>
  <si>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</si>
  <si>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</si>
  <si>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</si>
  <si>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</si>
  <si>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</si>
  <si>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</si>
  <si>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</si>
  <si>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</si>
  <si>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</si>
  <si>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</si>
  <si>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</si>
  <si>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</si>
  <si>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</si>
  <si>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</si>
  <si>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</si>
  <si>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</si>
  <si>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</si>
  <si>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</si>
  <si>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</si>
  <si>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</si>
  <si>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</si>
  <si>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</si>
  <si>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</si>
  <si>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</si>
  <si>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</si>
  <si>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</si>
  <si>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</si>
  <si>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</si>
  <si>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</si>
  <si>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</si>
  <si>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</si>
  <si>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</si>
  <si>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</si>
  <si>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</si>
  <si>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</si>
  <si>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</si>
  <si>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</si>
  <si>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</si>
  <si>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</si>
  <si>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</si>
  <si>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</si>
  <si>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</si>
  <si>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</si>
  <si>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</si>
  <si>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</si>
  <si>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</si>
  <si>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</si>
  <si>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</si>
  <si>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</si>
  <si>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</si>
  <si>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</si>
  <si>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</si>
  <si>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</si>
  <si>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</si>
  <si>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</si>
  <si>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</si>
  <si>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</si>
  <si>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</si>
  <si>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</si>
  <si>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</si>
  <si>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</si>
  <si>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</si>
  <si>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</si>
  <si>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</si>
  <si>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</si>
  <si>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</si>
  <si>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</si>
  <si>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</si>
  <si>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</si>
  <si>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</si>
  <si>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</si>
  <si>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</si>
  <si>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</si>
  <si>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</si>
  <si>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</si>
  <si>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</si>
  <si>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</si>
  <si>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</si>
  <si>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</si>
  <si>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</si>
  <si>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</si>
  <si>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</si>
  <si>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</si>
  <si>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</si>
  <si>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</si>
  <si>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</si>
  <si>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</si>
  <si>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</si>
  <si>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</si>
  <si>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</si>
  <si>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</si>
  <si>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</si>
  <si>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</si>
  <si>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</si>
  <si>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</si>
  <si>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</si>
  <si>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</si>
  <si>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</si>
  <si>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</si>
  <si>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</si>
  <si>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</si>
  <si>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</si>
  <si>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</si>
  <si>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</si>
  <si>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</si>
  <si>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</si>
  <si>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</si>
  <si>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</si>
  <si>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</si>
  <si>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</si>
  <si>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</si>
  <si>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</si>
  <si>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</si>
  <si>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</si>
  <si>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</si>
  <si>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</si>
  <si>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</si>
  <si>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</si>
  <si>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</si>
  <si>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</si>
  <si>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</si>
  <si>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</si>
  <si>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</si>
  <si>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</si>
  <si>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</si>
  <si>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</si>
  <si>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</si>
  <si>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</si>
  <si>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</si>
  <si>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</si>
  <si>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</si>
  <si>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</si>
  <si>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</si>
  <si>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</si>
  <si>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</si>
  <si>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</si>
  <si>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</si>
  <si>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</si>
  <si>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</si>
  <si>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</si>
  <si>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</si>
  <si>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</si>
  <si>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</si>
  <si>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</si>
  <si>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</si>
  <si>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</si>
  <si>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</si>
  <si>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</si>
  <si>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</si>
  <si>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</si>
  <si>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</si>
  <si>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</si>
  <si>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</si>
  <si>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</si>
  <si>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</si>
  <si>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</si>
  <si>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</si>
  <si>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</si>
  <si>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</si>
  <si>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</si>
  <si>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</si>
  <si>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</si>
  <si>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</si>
  <si>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</si>
  <si>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</si>
  <si>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</si>
  <si>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</si>
  <si>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</si>
  <si>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</si>
  <si>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</si>
  <si>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</si>
  <si>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</si>
  <si>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</si>
  <si>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</si>
  <si>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</si>
  <si>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</si>
  <si>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</si>
  <si>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</si>
  <si>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</si>
  <si>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</si>
  <si>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</si>
  <si>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</si>
  <si>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</si>
  <si>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</si>
  <si>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</si>
  <si>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</si>
  <si>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</si>
  <si>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</si>
  <si>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</si>
  <si>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</si>
  <si>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</si>
  <si>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</si>
  <si>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</si>
  <si>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</si>
  <si>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</si>
  <si>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</si>
  <si>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</si>
  <si>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</si>
  <si>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</si>
  <si>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</si>
  <si>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</si>
  <si>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</si>
  <si>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</si>
  <si>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</si>
  <si>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</si>
  <si>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</si>
  <si>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</si>
  <si>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</si>
  <si>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</si>
  <si>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</si>
  <si>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</si>
  <si>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</si>
  <si>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</si>
  <si>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</si>
  <si>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</si>
  <si>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</si>
  <si>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</si>
  <si>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</si>
  <si>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</si>
  <si>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</si>
  <si>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</si>
  <si>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</si>
  <si>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</si>
  <si>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</si>
  <si>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</si>
  <si>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</si>
  <si>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</si>
  <si>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</si>
  <si>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</si>
  <si>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</si>
  <si>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</si>
  <si>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</si>
  <si>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</si>
  <si>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</si>
  <si>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</si>
  <si>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</si>
  <si>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</si>
  <si>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</si>
  <si>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</si>
  <si>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</si>
  <si>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</si>
  <si>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</si>
  <si>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</si>
  <si>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</si>
  <si>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</si>
  <si>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</si>
  <si>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</si>
  <si>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</si>
  <si>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</si>
  <si>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</si>
  <si>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</si>
  <si>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</si>
  <si>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</si>
  <si>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</si>
  <si>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</si>
  <si>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</si>
  <si>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</si>
  <si>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</si>
  <si>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</si>
  <si>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</si>
  <si>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</si>
  <si>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</si>
  <si>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</si>
  <si>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</si>
  <si>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</si>
  <si>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</si>
  <si>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</si>
  <si>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</si>
  <si>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</si>
  <si>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</si>
  <si>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</si>
  <si>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</si>
  <si>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</si>
  <si>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</si>
  <si>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</si>
  <si>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</si>
  <si>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</si>
  <si>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</si>
  <si>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</si>
  <si>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</si>
  <si>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</si>
  <si>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</si>
  <si>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</si>
  <si>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</si>
  <si>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</si>
  <si>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</si>
  <si>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</si>
  <si>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</si>
  <si>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</si>
  <si>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</si>
  <si>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</si>
  <si>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</si>
  <si>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</si>
  <si>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</si>
  <si>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</si>
  <si>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</si>
  <si>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</si>
  <si>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</si>
  <si>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</si>
  <si>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</si>
  <si>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</si>
  <si>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</si>
  <si>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</si>
  <si>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</si>
  <si>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</si>
  <si>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</si>
  <si>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</si>
  <si>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</si>
  <si>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</si>
  <si>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</si>
  <si>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</si>
  <si>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</si>
  <si>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</si>
  <si>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</si>
  <si>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</si>
  <si>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</si>
  <si>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</si>
  <si>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</si>
  <si>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</si>
  <si>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</si>
  <si>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</si>
  <si>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</si>
  <si>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</si>
  <si>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</si>
  <si>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</si>
  <si>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</si>
  <si>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</si>
  <si>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</si>
  <si>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</si>
  <si>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</si>
  <si>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</si>
  <si>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</si>
  <si>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</si>
  <si>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</si>
  <si>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</si>
  <si>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</si>
  <si>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</si>
  <si>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</si>
  <si>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</si>
  <si>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</si>
  <si>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</si>
  <si>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</si>
  <si>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</si>
  <si>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</si>
  <si>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</si>
  <si>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</si>
  <si>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</si>
  <si>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</si>
  <si>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</si>
  <si>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</si>
  <si>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</si>
  <si>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</si>
  <si>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</si>
  <si>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</si>
  <si>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</si>
  <si>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</si>
  <si>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</si>
  <si>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</si>
  <si>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</si>
  <si>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</si>
  <si>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</si>
  <si>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</si>
  <si>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</si>
  <si>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</si>
  <si>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</si>
  <si>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</si>
  <si>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</si>
  <si>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</si>
  <si>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</si>
  <si>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</si>
  <si>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</si>
  <si>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</si>
  <si>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</si>
  <si>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</si>
  <si>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</si>
  <si>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</si>
  <si>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</si>
  <si>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</si>
  <si>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</si>
  <si>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</si>
  <si>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</si>
  <si>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</si>
  <si>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</si>
  <si>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</si>
  <si>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</si>
  <si>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</si>
  <si>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</si>
  <si>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</si>
  <si>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</si>
  <si>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</si>
  <si>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</si>
  <si>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</si>
  <si>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</si>
  <si>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</si>
  <si>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</si>
  <si>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</si>
  <si>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</si>
  <si>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</si>
  <si>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</si>
  <si>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</si>
  <si>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</si>
  <si>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</si>
  <si>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</si>
  <si>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</si>
  <si>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</si>
  <si>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</si>
  <si>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</si>
  <si>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</si>
  <si>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</si>
  <si>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</si>
  <si>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</si>
  <si>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</si>
  <si>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</si>
  <si>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</si>
  <si>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</si>
  <si>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</si>
  <si>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</si>
  <si>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</si>
  <si>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</si>
  <si>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</si>
  <si>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</si>
  <si>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</si>
  <si>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</si>
  <si>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</si>
  <si>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</si>
  <si>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</si>
  <si>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</si>
  <si>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</si>
  <si>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</si>
  <si>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</si>
  <si>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</si>
  <si>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</si>
  <si>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</si>
  <si>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</si>
  <si>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</si>
  <si>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</si>
  <si>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</si>
  <si>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</si>
  <si>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</si>
  <si>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</si>
  <si>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</si>
  <si>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</si>
  <si>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</si>
  <si>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</si>
  <si>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</si>
  <si>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</si>
  <si>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</si>
  <si>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</si>
  <si>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</si>
  <si>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</si>
  <si>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</si>
  <si>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</si>
  <si>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</si>
  <si>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</si>
  <si>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</si>
  <si>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</si>
  <si>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</si>
  <si>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</si>
  <si>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</si>
  <si>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</si>
  <si>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</si>
  <si>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</si>
  <si>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</si>
  <si>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</si>
  <si>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</si>
  <si>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</si>
  <si>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</si>
  <si>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</si>
  <si>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</si>
  <si>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</si>
  <si>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</si>
  <si>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</si>
  <si>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</si>
  <si>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</si>
  <si>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</si>
  <si>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</si>
  <si>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</si>
  <si>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</si>
  <si>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</si>
  <si>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</si>
  <si>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</si>
  <si>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</si>
  <si>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</si>
  <si>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</si>
  <si>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</si>
  <si>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</si>
  <si>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</si>
  <si>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</si>
  <si>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</si>
  <si>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</si>
  <si>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</si>
  <si>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</si>
  <si>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</si>
  <si>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</si>
  <si>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</si>
  <si>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</si>
  <si>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</si>
  <si>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</si>
  <si>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</si>
  <si>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</si>
  <si>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</si>
  <si>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</si>
  <si>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</si>
  <si>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</si>
  <si>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</si>
  <si>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</si>
  <si>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</si>
  <si>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</si>
  <si>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</si>
  <si>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</si>
  <si>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</si>
  <si>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</si>
  <si>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</si>
  <si>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</si>
  <si>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</si>
  <si>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</si>
  <si>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</si>
  <si>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</si>
  <si>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</si>
  <si>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</si>
  <si>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</si>
  <si>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</si>
  <si>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</si>
  <si>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</si>
  <si>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</si>
  <si>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</si>
  <si>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</si>
  <si>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</si>
  <si>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</si>
  <si>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</si>
  <si>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</si>
  <si>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</si>
  <si>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</si>
  <si>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</si>
  <si>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</si>
  <si>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</si>
  <si>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</si>
  <si>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</si>
  <si>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</si>
  <si>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</si>
  <si>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</si>
  <si>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</si>
  <si>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</si>
  <si>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</si>
  <si>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</si>
  <si>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</si>
  <si>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</si>
  <si>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</si>
  <si>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</si>
  <si>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</si>
  <si>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</si>
  <si>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</si>
  <si>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</si>
  <si>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</si>
  <si>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</si>
  <si>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</si>
  <si>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</si>
  <si>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</si>
  <si>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</si>
  <si>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</si>
  <si>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</si>
  <si>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</si>
  <si>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</si>
  <si>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</si>
  <si>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</si>
  <si>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</si>
  <si>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</si>
  <si>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</si>
  <si>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</si>
  <si>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</si>
  <si>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</si>
  <si>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</si>
  <si>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</si>
  <si>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</si>
  <si>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</si>
  <si>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</si>
  <si>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</si>
  <si>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</si>
  <si>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</si>
  <si>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</si>
  <si>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</si>
  <si>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</si>
  <si>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</si>
  <si>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</si>
  <si>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</si>
  <si>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</si>
  <si>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</si>
  <si>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</si>
  <si>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</si>
  <si>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</si>
  <si>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</si>
  <si>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</si>
  <si>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</si>
  <si>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</si>
  <si>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</si>
  <si>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</si>
  <si>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</si>
  <si>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</si>
  <si>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</si>
  <si>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</si>
  <si>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</si>
  <si>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</si>
  <si>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</si>
  <si>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</si>
  <si>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</si>
  <si>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</si>
  <si>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</si>
  <si>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</si>
  <si>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</si>
  <si>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</si>
  <si>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</si>
  <si>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</si>
  <si>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</si>
  <si>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</si>
  <si>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</si>
  <si>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</si>
  <si>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</si>
  <si>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</si>
  <si>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</si>
  <si>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</si>
  <si>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</si>
  <si>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</si>
  <si>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</si>
  <si>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</si>
  <si>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</si>
  <si>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</si>
  <si>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</si>
  <si>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</si>
  <si>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</si>
  <si>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</si>
  <si>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</si>
  <si>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</si>
  <si>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</si>
  <si>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</si>
  <si>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</si>
  <si>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</si>
  <si>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</si>
  <si>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</si>
  <si>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</si>
  <si>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</si>
  <si>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</si>
  <si>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</si>
  <si>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</si>
  <si>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</si>
  <si>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</si>
  <si>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</si>
  <si>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</si>
  <si>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</si>
  <si>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</si>
  <si>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</si>
  <si>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</si>
  <si>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</si>
  <si>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</si>
  <si>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</si>
  <si>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</si>
  <si>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</si>
  <si>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</si>
  <si>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</si>
  <si>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</si>
  <si>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</si>
  <si>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</si>
  <si>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</si>
  <si>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</si>
  <si>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</si>
  <si>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</si>
  <si>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</si>
  <si>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</si>
  <si>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</si>
  <si>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</si>
  <si>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</si>
  <si>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</si>
  <si>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</si>
  <si>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</si>
  <si>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</si>
  <si>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</si>
  <si>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</si>
  <si>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</si>
  <si>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</si>
  <si>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</si>
  <si>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</si>
  <si>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</si>
  <si>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</si>
  <si>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</si>
  <si>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</si>
  <si>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</si>
  <si>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</si>
  <si>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</si>
  <si>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</si>
  <si>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</si>
  <si>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</si>
  <si>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</si>
  <si>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</si>
  <si>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</si>
  <si>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</si>
  <si>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</si>
  <si>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</si>
  <si>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</si>
  <si>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</si>
  <si>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</si>
  <si>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</si>
  <si>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</si>
  <si>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</si>
  <si>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</si>
  <si>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</si>
  <si>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</si>
  <si>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</si>
  <si>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</si>
  <si>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</si>
  <si>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</si>
  <si>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</si>
  <si>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</si>
  <si>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</si>
  <si>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</si>
  <si>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</si>
  <si>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</si>
  <si>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</si>
  <si>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</si>
  <si>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</si>
  <si>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</si>
  <si>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</si>
  <si>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</si>
  <si>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</si>
  <si>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</si>
  <si>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</si>
  <si>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</si>
  <si>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</si>
  <si>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</si>
  <si>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</si>
  <si>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</si>
  <si>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</si>
  <si>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</si>
  <si>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</si>
  <si>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</si>
  <si>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</si>
  <si>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</si>
  <si>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</si>
  <si>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</si>
  <si>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</si>
  <si>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</si>
  <si>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</si>
  <si>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</si>
  <si>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</si>
  <si>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</si>
  <si>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</si>
  <si>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</si>
  <si>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</si>
  <si>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</si>
  <si>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</si>
  <si>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</si>
  <si>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</si>
  <si>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</si>
  <si>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</si>
  <si>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</si>
  <si>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</si>
  <si>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</si>
  <si>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</si>
  <si>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</si>
  <si>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</si>
  <si>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</si>
  <si>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</si>
  <si>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</si>
  <si>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</si>
  <si>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</si>
  <si>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</si>
  <si>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</si>
  <si>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</si>
  <si>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</si>
  <si>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</si>
  <si>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</si>
  <si>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</si>
  <si>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</si>
  <si>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</si>
  <si>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</si>
  <si>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</si>
  <si>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</si>
  <si>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</si>
  <si>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</si>
  <si>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</si>
  <si>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</si>
  <si>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</si>
  <si>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</si>
  <si>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</si>
  <si>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</si>
  <si>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</si>
  <si>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</si>
  <si>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</si>
  <si>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</si>
  <si>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</si>
  <si>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</si>
  <si>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</si>
  <si>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</si>
  <si>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</si>
  <si>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</si>
  <si>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</si>
  <si>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</si>
  <si>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</si>
  <si>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</si>
  <si>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</si>
  <si>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</si>
  <si>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</si>
  <si>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</si>
  <si>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</si>
  <si>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</si>
  <si>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</si>
  <si>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</si>
  <si>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</si>
  <si>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</si>
  <si>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</si>
  <si>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</si>
  <si>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</si>
  <si>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</si>
  <si>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</si>
  <si>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</si>
  <si>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</si>
  <si>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</si>
  <si>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</si>
  <si>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</si>
  <si>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</si>
  <si>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</si>
  <si>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</si>
  <si>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</si>
  <si>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</si>
  <si>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</si>
  <si>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</si>
  <si>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</si>
  <si>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</si>
  <si>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</si>
  <si>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</si>
  <si>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</si>
  <si>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</si>
  <si>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</si>
  <si>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</si>
  <si>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</si>
  <si>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</si>
  <si>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</si>
  <si>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</si>
  <si>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</si>
  <si>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</si>
  <si>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</si>
  <si>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</si>
  <si>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</si>
  <si>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</si>
  <si>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</si>
  <si>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</si>
  <si>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</si>
  <si>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</si>
  <si>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</si>
  <si>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</si>
  <si>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</si>
  <si>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</si>
  <si>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</si>
  <si>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</si>
  <si>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</si>
  <si>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</si>
  <si>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</si>
  <si>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</si>
  <si>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</si>
  <si>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</si>
  <si>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</si>
  <si>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</si>
  <si>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</si>
  <si>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</si>
  <si>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</si>
  <si>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</si>
  <si>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</si>
  <si>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</si>
  <si>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</si>
  <si>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</si>
  <si>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</si>
  <si>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</si>
  <si>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</si>
  <si>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</si>
  <si>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</si>
  <si>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</si>
  <si>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</si>
  <si>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</si>
  <si>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</si>
  <si>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</si>
  <si>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</si>
  <si>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</si>
  <si>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</si>
  <si>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</si>
  <si>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</si>
  <si>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</si>
  <si>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</si>
  <si>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</si>
  <si>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</si>
  <si>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</si>
  <si>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</si>
  <si>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</si>
  <si>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</si>
  <si>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</si>
  <si>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</si>
  <si>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</si>
  <si>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</si>
  <si>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</si>
  <si>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</si>
  <si>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</si>
  <si>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</si>
  <si>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</si>
  <si>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</si>
  <si>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</si>
  <si>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</si>
  <si>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</si>
  <si>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</si>
  <si>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</si>
  <si>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</si>
  <si>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</si>
  <si>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</si>
  <si>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</si>
  <si>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</si>
  <si>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</si>
  <si>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</si>
  <si>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</si>
  <si>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</si>
  <si>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</si>
  <si>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</si>
  <si>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</si>
  <si>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</si>
  <si>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</si>
  <si>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</si>
  <si>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</si>
  <si>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</si>
  <si>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</si>
  <si>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</si>
  <si>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</si>
  <si>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</si>
  <si>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</si>
  <si>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</si>
  <si>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</si>
  <si>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</si>
  <si>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</si>
  <si>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</si>
  <si>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</si>
  <si>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</si>
  <si>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</si>
  <si>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</si>
  <si>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</si>
  <si>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</si>
  <si>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</si>
  <si>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</si>
  <si>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</si>
  <si>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</si>
  <si>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</si>
  <si>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</si>
  <si>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</si>
  <si>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</si>
  <si>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</si>
  <si>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</si>
  <si>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</si>
  <si>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</si>
  <si>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</si>
  <si>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</si>
  <si>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</si>
  <si>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</si>
  <si>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</si>
  <si>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</si>
  <si>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</si>
  <si>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</si>
  <si>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</si>
  <si>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</si>
  <si>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</si>
  <si>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</si>
  <si>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</si>
  <si>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</si>
  <si>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</si>
  <si>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</si>
  <si>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</si>
  <si>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</si>
  <si>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</si>
  <si>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</si>
  <si>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</si>
  <si>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</si>
  <si>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</si>
  <si>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</si>
  <si>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</si>
  <si>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</si>
  <si>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</si>
  <si>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</si>
  <si>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</si>
  <si>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</si>
  <si>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</si>
  <si>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</si>
  <si>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</si>
  <si>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</si>
  <si>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</si>
  <si>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</si>
  <si>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</si>
  <si>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</si>
  <si>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</si>
  <si>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</si>
  <si>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</si>
  <si>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</si>
  <si>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</si>
  <si>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</si>
  <si>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</si>
  <si>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</si>
  <si>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</si>
  <si>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</si>
  <si>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</si>
  <si>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</si>
  <si>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</si>
  <si>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</si>
  <si>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</si>
  <si>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</si>
  <si>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</si>
  <si>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</si>
  <si>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</si>
  <si>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</si>
  <si>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</si>
  <si>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</si>
  <si>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</si>
  <si>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</si>
  <si>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</si>
  <si>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</si>
  <si>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</si>
  <si>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</si>
  <si>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</si>
  <si>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</si>
  <si>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</si>
  <si>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</si>
  <si>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</si>
  <si>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</si>
  <si>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</si>
  <si>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</si>
  <si>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</si>
  <si>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</si>
  <si>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</si>
  <si>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</si>
  <si>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</si>
  <si>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</si>
  <si>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</si>
  <si>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</si>
  <si>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</si>
  <si>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</si>
  <si>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</si>
  <si>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</si>
  <si>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</si>
  <si>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</si>
  <si>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</si>
  <si>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</si>
  <si>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</si>
  <si>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</si>
  <si>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</si>
  <si>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</si>
  <si>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</si>
  <si>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</si>
  <si>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</si>
  <si>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</si>
  <si>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</si>
  <si>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</si>
  <si>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</si>
  <si>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</si>
  <si>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</si>
  <si>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</si>
  <si>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</si>
  <si>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</si>
  <si>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</si>
  <si>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</si>
  <si>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</si>
  <si>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</si>
  <si>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</si>
  <si>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</si>
  <si>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</si>
  <si>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</si>
  <si>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</si>
  <si>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</si>
  <si>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</si>
  <si>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</si>
  <si>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</si>
  <si>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</si>
  <si>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</si>
  <si>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</si>
  <si>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</si>
  <si>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</si>
  <si>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</si>
  <si>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</si>
  <si>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</si>
  <si>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</si>
  <si>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</si>
  <si>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</si>
  <si>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</si>
  <si>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</si>
  <si>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</si>
  <si>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</si>
  <si>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</si>
  <si>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</si>
  <si>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</si>
  <si>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</si>
  <si>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</si>
  <si>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</si>
  <si>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</si>
  <si>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</si>
  <si>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</si>
  <si>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</si>
  <si>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</si>
  <si>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</si>
  <si>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</si>
  <si>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</si>
  <si>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</si>
  <si>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</si>
  <si>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</si>
  <si>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</si>
  <si>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</si>
  <si>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</si>
  <si>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</si>
  <si>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</si>
  <si>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</si>
  <si>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</si>
  <si>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</si>
  <si>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</si>
  <si>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</si>
  <si>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</si>
  <si>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</si>
  <si>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</si>
  <si>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</si>
  <si>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</si>
  <si>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</si>
  <si>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</si>
  <si>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</si>
  <si>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</si>
  <si>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</si>
  <si>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</si>
  <si>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</si>
  <si>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</si>
  <si>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</si>
  <si>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</si>
  <si>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</si>
  <si>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</si>
  <si>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</si>
  <si>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</si>
  <si>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</si>
  <si>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</si>
  <si>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</si>
  <si>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</si>
  <si>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</si>
  <si>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</si>
  <si>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</si>
  <si>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</si>
  <si>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</si>
  <si>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</si>
  <si>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</si>
  <si>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</si>
  <si>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</si>
  <si>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</si>
  <si>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</si>
  <si>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</si>
  <si>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</si>
  <si>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</si>
  <si>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</si>
  <si>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</si>
  <si>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</si>
  <si>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</si>
  <si>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</si>
  <si>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</si>
  <si>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</si>
  <si>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</si>
  <si>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</si>
  <si>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</si>
  <si>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</si>
  <si>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</si>
  <si>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</si>
  <si>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</si>
  <si>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</si>
  <si>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</si>
  <si>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</si>
  <si>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</si>
  <si>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</si>
  <si>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</si>
  <si>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</si>
  <si>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</si>
  <si>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</si>
  <si>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</si>
  <si>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</si>
  <si>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</si>
  <si>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</si>
  <si>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</si>
  <si>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</si>
  <si>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</si>
  <si>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</si>
  <si>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</si>
  <si>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</si>
  <si>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</si>
  <si>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</si>
  <si>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</si>
  <si>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</si>
  <si>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</si>
  <si>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</si>
  <si>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</si>
  <si>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</si>
  <si>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</si>
  <si>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</si>
  <si>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</si>
  <si>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</si>
  <si>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</si>
  <si>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</si>
  <si>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</si>
  <si>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</si>
  <si>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</si>
  <si>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</si>
  <si>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</si>
  <si>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</si>
  <si>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</si>
  <si>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</si>
  <si>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</si>
  <si>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</si>
  <si>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</si>
  <si>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</si>
  <si>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</si>
  <si>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</si>
  <si>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</si>
  <si>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</si>
  <si>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</si>
  <si>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</si>
  <si>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</si>
  <si>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</si>
  <si>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</si>
  <si>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</si>
  <si>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</si>
  <si>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</si>
  <si>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</si>
  <si>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</si>
  <si>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</si>
  <si>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</si>
  <si>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</si>
  <si>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</si>
  <si>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</si>
  <si>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</si>
  <si>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</si>
  <si>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</si>
  <si>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</si>
  <si>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</si>
  <si>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</si>
  <si>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</si>
  <si>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</si>
  <si>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</si>
  <si>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</si>
  <si>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</si>
  <si>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</si>
  <si>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</si>
  <si>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</si>
  <si>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</si>
  <si>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</si>
  <si>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</si>
  <si>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</si>
  <si>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</si>
  <si>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</si>
  <si>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</si>
  <si>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</si>
  <si>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</si>
  <si>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</si>
  <si>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</si>
  <si>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</si>
  <si>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</si>
  <si>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</si>
  <si>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</si>
  <si>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</si>
  <si>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</si>
  <si>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</si>
  <si>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</si>
  <si>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</si>
  <si>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</si>
  <si>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</si>
  <si>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</si>
  <si>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</si>
  <si>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</si>
  <si>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</si>
  <si>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</si>
  <si>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</si>
  <si>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</si>
  <si>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</si>
  <si>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</si>
  <si>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</si>
  <si>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</si>
  <si>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</si>
  <si>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</si>
  <si>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</si>
  <si>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</si>
  <si>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</si>
  <si>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</si>
  <si>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</si>
  <si>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</si>
  <si>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</si>
  <si>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</si>
  <si>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</si>
  <si>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</si>
  <si>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</si>
  <si>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</si>
  <si>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</si>
  <si>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</si>
  <si>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</si>
  <si>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</si>
  <si>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</si>
  <si>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</si>
  <si>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</si>
  <si>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</si>
  <si>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</si>
  <si>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</si>
  <si>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</si>
  <si>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</si>
  <si>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</si>
  <si>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</si>
  <si>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</si>
  <si>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</si>
  <si>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</si>
  <si>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</si>
  <si>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</si>
  <si>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</si>
  <si>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</si>
  <si>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</si>
  <si>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</si>
  <si>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</si>
  <si>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</si>
  <si>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</si>
  <si>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</si>
  <si>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</si>
  <si>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</si>
  <si>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</si>
  <si>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</si>
  <si>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</si>
  <si>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</si>
  <si>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</si>
  <si>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</si>
  <si>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</si>
  <si>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</si>
  <si>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</si>
  <si>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</si>
  <si>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</si>
  <si>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</si>
  <si>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</si>
  <si>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</si>
  <si>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</si>
  <si>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</si>
  <si>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</si>
  <si>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</si>
  <si>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</si>
  <si>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</si>
  <si>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</si>
  <si>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</si>
  <si>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</si>
  <si>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</si>
  <si>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</si>
  <si>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</si>
  <si>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</si>
  <si>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</si>
  <si>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</si>
  <si>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</si>
  <si>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</si>
  <si>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</si>
  <si>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</si>
  <si>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</si>
  <si>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</si>
  <si>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</si>
  <si>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</si>
  <si>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</si>
  <si>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</si>
  <si>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</si>
  <si>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</si>
  <si>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</si>
  <si>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</si>
  <si>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</si>
  <si>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</si>
  <si>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</si>
  <si>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</si>
  <si>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</si>
  <si>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</si>
  <si>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</si>
  <si>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</si>
  <si>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</si>
  <si>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</si>
  <si>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</si>
  <si>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</si>
  <si>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</si>
  <si>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</si>
  <si>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</si>
  <si>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</si>
  <si>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</si>
  <si>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</si>
  <si>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</si>
  <si>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</si>
  <si>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</si>
  <si>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</si>
  <si>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</si>
  <si>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</si>
  <si>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</si>
  <si>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</si>
  <si>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</si>
  <si>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</si>
  <si>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</si>
  <si>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</si>
  <si>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</si>
  <si>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</si>
  <si>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</si>
  <si>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</si>
  <si>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</si>
  <si>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</si>
  <si>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</si>
  <si>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</si>
  <si>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</si>
  <si>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</si>
  <si>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</si>
  <si>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</si>
  <si>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</si>
  <si>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</si>
  <si>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</si>
  <si>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</si>
  <si>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</si>
  <si>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</si>
  <si>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</si>
  <si>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</si>
  <si>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</si>
  <si>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</si>
  <si>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</si>
  <si>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</si>
  <si>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</si>
  <si>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</si>
  <si>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</si>
  <si>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</si>
  <si>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</si>
  <si>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</si>
  <si>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</si>
  <si>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</si>
  <si>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</si>
  <si>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</si>
  <si>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</si>
  <si>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</si>
  <si>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</si>
  <si>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</si>
  <si>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</si>
  <si>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</si>
  <si>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</si>
  <si>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</si>
  <si>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</si>
  <si>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</si>
  <si>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</si>
  <si>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</si>
  <si>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</si>
  <si>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</si>
  <si>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</si>
  <si>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</si>
  <si>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</si>
  <si>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</si>
  <si>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</si>
  <si>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</si>
  <si>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</si>
  <si>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</si>
  <si>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</si>
  <si>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</si>
  <si>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</si>
  <si>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</si>
  <si>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</si>
  <si>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</si>
  <si>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</si>
  <si>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</si>
  <si>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</si>
  <si>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</si>
  <si>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</si>
  <si>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</si>
  <si>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</si>
  <si>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</si>
  <si>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</si>
  <si>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</si>
  <si>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</si>
  <si>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</si>
  <si>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</si>
  <si>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</si>
  <si>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</si>
  <si>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</si>
  <si>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</si>
  <si>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</si>
  <si>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</si>
  <si>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</si>
  <si>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</si>
  <si>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</si>
  <si>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</si>
  <si>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</si>
  <si>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</si>
  <si>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</si>
  <si>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</si>
  <si>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</si>
  <si>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</si>
  <si>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</si>
  <si>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</si>
  <si>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</si>
  <si>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</si>
  <si>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</si>
  <si>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</si>
  <si>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</si>
  <si>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</si>
  <si>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</si>
  <si>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</si>
  <si>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</si>
  <si>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</si>
  <si>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</si>
  <si>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</si>
  <si>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</si>
  <si>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</si>
  <si>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</si>
  <si>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</si>
  <si>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</si>
  <si>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</si>
  <si>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</si>
  <si>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</si>
  <si>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</si>
  <si>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</si>
  <si>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</si>
  <si>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</si>
  <si>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</si>
  <si>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</si>
  <si>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</si>
  <si>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</si>
  <si>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</si>
  <si>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</si>
  <si>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</si>
  <si>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</si>
  <si>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</si>
  <si>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</si>
  <si>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</si>
  <si>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</si>
  <si>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</si>
  <si>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</si>
  <si>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</si>
  <si>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</si>
  <si>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</si>
  <si>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</si>
  <si>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</si>
  <si>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</si>
  <si>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</si>
  <si>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</si>
  <si>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</si>
  <si>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</si>
  <si>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</si>
  <si>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</si>
  <si>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</si>
  <si>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</si>
  <si>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</si>
  <si>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</si>
  <si>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</si>
  <si>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</si>
  <si>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</si>
  <si>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</si>
  <si>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</si>
  <si>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</si>
  <si>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</si>
  <si>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</si>
  <si>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</si>
  <si>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</si>
  <si>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</si>
  <si>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</si>
  <si>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</si>
  <si>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</si>
  <si>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</si>
  <si>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</si>
  <si>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</si>
  <si>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</si>
  <si>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</si>
  <si>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</si>
  <si>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</si>
  <si>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</si>
  <si>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</si>
  <si>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</si>
  <si>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</si>
  <si>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</si>
  <si>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</si>
  <si>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</si>
  <si>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</si>
  <si>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</si>
  <si>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</si>
  <si>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</si>
  <si>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</si>
  <si>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</si>
  <si>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</si>
  <si>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</si>
  <si>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</si>
  <si>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</si>
  <si>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</si>
  <si>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</si>
  <si>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</si>
  <si>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</si>
  <si>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</si>
  <si>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</si>
  <si>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</si>
  <si>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</si>
  <si>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</si>
  <si>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</si>
  <si>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</si>
  <si>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</si>
  <si>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</si>
  <si>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</si>
  <si>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</si>
  <si>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</si>
  <si>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</si>
  <si>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</si>
  <si>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</si>
  <si>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</si>
  <si>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</si>
  <si>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</si>
  <si>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</si>
  <si>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</si>
  <si>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</si>
  <si>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</si>
  <si>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</si>
  <si>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</si>
  <si>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</si>
  <si>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</si>
  <si>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</si>
  <si>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</si>
  <si>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</si>
  <si>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</si>
  <si>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</si>
  <si>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</si>
  <si>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</si>
  <si>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</si>
  <si>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</si>
  <si>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</si>
  <si>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</si>
  <si>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</si>
  <si>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</si>
  <si>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</si>
  <si>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</si>
  <si>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</si>
  <si>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</si>
  <si>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</si>
  <si>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</si>
  <si>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</si>
  <si>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</si>
  <si>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</si>
  <si>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</si>
  <si>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</si>
  <si>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</si>
  <si>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</si>
  <si>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</si>
  <si>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</si>
  <si>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</si>
  <si>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</si>
  <si>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</si>
  <si>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</si>
  <si>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</si>
  <si>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</si>
  <si>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</si>
  <si>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</si>
  <si>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</si>
  <si>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</si>
  <si>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</si>
  <si>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</si>
  <si>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</si>
  <si>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</si>
  <si>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</si>
  <si>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</si>
  <si>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</si>
  <si>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</si>
  <si>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</si>
  <si>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</si>
  <si>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</si>
  <si>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</si>
  <si>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</si>
  <si>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</si>
  <si>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</si>
  <si>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</si>
  <si>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</si>
  <si>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</si>
  <si>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</si>
  <si>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</si>
  <si>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</si>
  <si>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</si>
  <si>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</si>
  <si>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</si>
  <si>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</si>
  <si>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</si>
  <si>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</si>
  <si>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</si>
  <si>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</si>
  <si>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</si>
  <si>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</si>
  <si>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</si>
  <si>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</si>
  <si>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</si>
  <si>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</si>
  <si>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</si>
  <si>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</si>
  <si>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</si>
  <si>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</si>
  <si>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</si>
  <si>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</si>
  <si>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</si>
  <si>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</si>
  <si>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</si>
  <si>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</si>
  <si>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</si>
  <si>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</si>
  <si>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</si>
  <si>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</si>
  <si>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</si>
  <si>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</si>
  <si>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</si>
  <si>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</si>
  <si>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</si>
  <si>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</si>
  <si>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</si>
  <si>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</si>
  <si>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</si>
  <si>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</si>
  <si>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</si>
  <si>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</si>
  <si>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</si>
  <si>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</si>
  <si>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</si>
  <si>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</si>
  <si>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</si>
  <si>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</si>
  <si>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</si>
  <si>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</si>
  <si>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</si>
  <si>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</si>
  <si>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</si>
  <si>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</si>
  <si>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</si>
  <si>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</si>
  <si>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</si>
  <si>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</si>
  <si>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</si>
  <si>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</si>
  <si>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</si>
  <si>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</si>
  <si>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</si>
  <si>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</si>
  <si>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</si>
  <si>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</si>
  <si>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</si>
  <si>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</si>
  <si>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</si>
  <si>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</si>
  <si>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</si>
  <si>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</si>
  <si>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</si>
  <si>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</si>
  <si>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</si>
  <si>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</si>
  <si>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</si>
  <si>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</si>
  <si>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</si>
  <si>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</si>
  <si>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</si>
  <si>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</si>
  <si>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</si>
  <si>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</si>
  <si>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</si>
  <si>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</si>
  <si>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</si>
  <si>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</si>
  <si>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</si>
  <si>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</si>
  <si>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</si>
  <si>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</si>
  <si>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</si>
  <si>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</si>
  <si>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</si>
  <si>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</si>
  <si>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</si>
  <si>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</si>
  <si>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</si>
  <si>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</si>
  <si>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</si>
  <si>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</si>
  <si>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</si>
  <si>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</si>
  <si>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</si>
  <si>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</si>
  <si>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</si>
  <si>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</si>
  <si>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</si>
  <si>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</si>
  <si>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</si>
  <si>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</si>
  <si>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</si>
  <si>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</si>
  <si>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</si>
  <si>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</si>
  <si>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</si>
  <si>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</si>
  <si>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</si>
  <si>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</si>
  <si>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</si>
  <si>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</si>
  <si>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</si>
  <si>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</si>
  <si>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</si>
  <si>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</si>
  <si>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</si>
  <si>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</si>
  <si>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</si>
  <si>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</si>
  <si>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</si>
  <si>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</si>
  <si>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</si>
  <si>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</si>
  <si>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</si>
  <si>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</si>
  <si>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</si>
  <si>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</si>
  <si>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</si>
  <si>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</si>
  <si>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</si>
  <si>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</si>
  <si>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</si>
  <si>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</si>
  <si>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</si>
  <si>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</si>
  <si>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</si>
  <si>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</si>
  <si>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</si>
  <si>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</si>
  <si>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</si>
  <si>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</si>
  <si>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</si>
  <si>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</si>
  <si>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</si>
  <si>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</si>
  <si>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</si>
  <si>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</si>
  <si>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</si>
  <si>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</si>
  <si>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</si>
  <si>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</si>
  <si>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</si>
  <si>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</si>
  <si>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</si>
  <si>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</si>
  <si>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</si>
  <si>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</si>
  <si>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</si>
  <si>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</si>
  <si>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</si>
  <si>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</si>
  <si>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</si>
  <si>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</si>
  <si>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</si>
  <si>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</si>
  <si>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</si>
  <si>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</si>
  <si>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</si>
  <si>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</si>
  <si>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</si>
  <si>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</si>
  <si>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</si>
  <si>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</si>
  <si>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</si>
  <si>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</si>
  <si>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</si>
  <si>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</si>
  <si>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</si>
  <si>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</si>
  <si>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</si>
  <si>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</si>
  <si>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</si>
  <si>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</si>
  <si>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</si>
  <si>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</si>
  <si>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</si>
  <si>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</si>
  <si>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</si>
  <si>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</si>
  <si>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</si>
  <si>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</si>
  <si>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</si>
  <si>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</si>
  <si>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</si>
  <si>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</si>
  <si>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</si>
  <si>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</si>
  <si>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</si>
  <si>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</si>
  <si>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</si>
  <si>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</si>
  <si>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</si>
  <si>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</si>
  <si>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</si>
  <si>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</si>
  <si>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</si>
  <si>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</si>
  <si>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</si>
  <si>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</si>
  <si>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</si>
  <si>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</si>
  <si>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</si>
  <si>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</si>
  <si>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</si>
  <si>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</si>
  <si>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</si>
  <si>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</si>
  <si>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</si>
  <si>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</si>
  <si>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</si>
  <si>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</si>
  <si>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</si>
  <si>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</si>
  <si>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</si>
  <si>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</si>
  <si>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</si>
  <si>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</si>
  <si>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</si>
  <si>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</si>
  <si>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</si>
  <si>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</si>
  <si>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</si>
  <si>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</si>
  <si>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</si>
  <si>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</si>
  <si>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</si>
  <si>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</si>
  <si>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</si>
  <si>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</si>
  <si>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</si>
  <si>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</si>
  <si>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</si>
  <si>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</si>
  <si>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</si>
  <si>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</si>
  <si>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</si>
  <si>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</si>
  <si>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</si>
  <si>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</si>
  <si>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</si>
  <si>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</si>
  <si>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</si>
  <si>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</si>
  <si>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</si>
  <si>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</si>
  <si>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</si>
  <si>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</si>
  <si>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</si>
  <si>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</si>
  <si>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</si>
  <si>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</si>
  <si>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</si>
  <si>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</si>
  <si>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</si>
  <si>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</si>
  <si>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</si>
  <si>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</si>
  <si>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</si>
  <si>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</si>
  <si>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</si>
  <si>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</si>
  <si>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</si>
  <si>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</si>
  <si>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</si>
  <si>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</si>
  <si>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</si>
  <si>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</si>
  <si>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</si>
  <si>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</si>
  <si>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</si>
  <si>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</si>
  <si>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</si>
  <si>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</si>
  <si>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</si>
  <si>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</si>
  <si>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</si>
  <si>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</si>
  <si>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</si>
  <si>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</si>
  <si>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</si>
  <si>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</si>
  <si>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</si>
  <si>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</si>
  <si>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</si>
  <si>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</si>
  <si>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</si>
  <si>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</si>
  <si>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</si>
  <si>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</si>
  <si>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</si>
  <si>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</si>
  <si>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</si>
  <si>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</si>
  <si>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</si>
  <si>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</si>
  <si>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</si>
  <si>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</si>
  <si>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</si>
  <si>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</si>
  <si>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</si>
  <si>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</si>
  <si>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</si>
  <si>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</si>
  <si>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</si>
  <si>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</si>
  <si>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</si>
  <si>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</si>
  <si>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</si>
  <si>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</si>
  <si>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</si>
  <si>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</si>
  <si>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</si>
  <si>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</si>
  <si>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</si>
  <si>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</si>
  <si>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</si>
  <si>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</si>
  <si>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</si>
  <si>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</si>
  <si>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</si>
  <si>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</si>
  <si>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</si>
  <si>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</si>
  <si>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</si>
  <si>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</si>
  <si>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</si>
  <si>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</si>
  <si>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</si>
  <si>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</si>
  <si>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</si>
  <si>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</si>
  <si>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</si>
  <si>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</si>
  <si>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</si>
  <si>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</si>
  <si>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</si>
  <si>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</si>
  <si>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</si>
  <si>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</si>
  <si>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</si>
  <si>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</si>
  <si>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</si>
  <si>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</si>
  <si>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</si>
  <si>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</si>
  <si>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</si>
  <si>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</si>
  <si>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</si>
  <si>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</si>
  <si>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</si>
  <si>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</si>
  <si>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</si>
  <si>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</si>
  <si>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</si>
  <si>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</si>
  <si>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</si>
  <si>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</si>
  <si>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</si>
  <si>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</si>
  <si>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</si>
  <si>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</si>
  <si>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</si>
  <si>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</si>
  <si>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</si>
  <si>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</si>
  <si>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</si>
  <si>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</si>
  <si>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</si>
  <si>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</si>
  <si>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</si>
  <si>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</si>
  <si>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</si>
  <si>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</si>
  <si>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</si>
  <si>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</si>
  <si>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</si>
  <si>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</si>
  <si>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</si>
  <si>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</si>
  <si>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</si>
  <si>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</si>
  <si>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</si>
  <si>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</si>
  <si>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</si>
  <si>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</si>
  <si>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</si>
  <si>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</si>
  <si>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</si>
  <si>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</si>
  <si>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</si>
  <si>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</si>
  <si>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</si>
  <si>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</si>
  <si>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</si>
  <si>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</si>
  <si>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</si>
  <si>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</si>
  <si>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</si>
  <si>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</si>
  <si>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</si>
  <si>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</si>
  <si>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</si>
  <si>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</si>
  <si>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</si>
  <si>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</si>
  <si>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</si>
  <si>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</si>
  <si>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</si>
  <si>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</si>
  <si>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</si>
  <si>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</si>
  <si>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</si>
  <si>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</si>
  <si>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</si>
  <si>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</si>
  <si>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</si>
  <si>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</si>
  <si>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</si>
  <si>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</si>
  <si>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</si>
  <si>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</si>
  <si>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</si>
  <si>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</si>
  <si>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</si>
  <si>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</si>
  <si>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</si>
  <si>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</si>
  <si>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</si>
  <si>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</si>
  <si>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</si>
  <si>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</si>
  <si>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</si>
  <si>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</si>
  <si>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</si>
  <si>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</si>
  <si>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</si>
  <si>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</si>
  <si>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</si>
  <si>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</si>
  <si>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</si>
  <si>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</si>
  <si>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</si>
  <si>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</si>
  <si>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</si>
  <si>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</si>
  <si>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</si>
  <si>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</si>
  <si>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</si>
  <si>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</si>
  <si>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</si>
  <si>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</si>
  <si>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</si>
  <si>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</si>
  <si>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</si>
  <si>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</si>
  <si>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</si>
  <si>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</si>
  <si>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</si>
  <si>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</si>
  <si>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</si>
  <si>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</si>
  <si>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</si>
  <si>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</si>
  <si>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</si>
  <si>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</si>
  <si>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</si>
  <si>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</si>
  <si>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</si>
  <si>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</si>
  <si>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</si>
  <si>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</si>
  <si>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</si>
  <si>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</si>
  <si>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</si>
  <si>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</si>
  <si>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</si>
  <si>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</si>
  <si>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</si>
  <si>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</si>
  <si>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</si>
  <si>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</si>
  <si>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</si>
  <si>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</si>
  <si>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</si>
  <si>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</si>
  <si>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</si>
  <si>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</si>
  <si>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</si>
  <si>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</si>
  <si>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</si>
  <si>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</si>
  <si>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</si>
  <si>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</si>
  <si>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</si>
  <si>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</si>
  <si>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</si>
  <si>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</si>
  <si>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</si>
  <si>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</si>
  <si>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</si>
  <si>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</si>
  <si>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</si>
  <si>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</si>
  <si>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</si>
  <si>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</si>
  <si>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</si>
  <si>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</si>
  <si>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</si>
  <si>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</si>
  <si>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</si>
  <si>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</si>
  <si>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</si>
  <si>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</si>
  <si>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</si>
  <si>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</si>
  <si>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</si>
  <si>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</si>
  <si>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</si>
  <si>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</si>
  <si>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</si>
  <si>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</si>
  <si>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</si>
  <si>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</si>
  <si>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</si>
  <si>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</si>
  <si>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</si>
  <si>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</si>
  <si>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</si>
  <si>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</si>
  <si>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</si>
  <si>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</si>
  <si>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</si>
  <si>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</si>
  <si>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</si>
  <si>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</si>
  <si>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</si>
  <si>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</si>
  <si>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</si>
  <si>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</si>
  <si>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</si>
  <si>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</si>
  <si>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</si>
  <si>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</si>
  <si>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</si>
  <si>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</si>
  <si>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</si>
  <si>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</si>
  <si>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</si>
  <si>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</si>
  <si>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</si>
  <si>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</si>
  <si>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</si>
  <si>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</si>
  <si>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</si>
  <si>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</si>
  <si>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</si>
  <si>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</si>
  <si>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</si>
  <si>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</si>
  <si>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</si>
  <si>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</si>
  <si>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</si>
  <si>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</si>
  <si>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</si>
  <si>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</si>
  <si>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</si>
  <si>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</si>
  <si>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</si>
  <si>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</si>
  <si>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</si>
  <si>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</si>
  <si>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</si>
  <si>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</si>
  <si>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</si>
  <si>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</si>
  <si>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</si>
  <si>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</si>
  <si>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</si>
  <si>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</si>
  <si>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</si>
  <si>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</si>
  <si>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</si>
  <si>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</si>
  <si>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</si>
  <si>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</si>
  <si>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</si>
  <si>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</si>
  <si>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</si>
  <si>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</si>
  <si>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</si>
  <si>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</si>
  <si>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</si>
  <si>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</si>
  <si>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</si>
  <si>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</si>
  <si>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</si>
  <si>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</si>
  <si>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</si>
  <si>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</si>
  <si>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</si>
  <si>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</si>
  <si>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</si>
  <si>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</si>
  <si>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</si>
  <si>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</si>
  <si>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</si>
  <si>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</si>
  <si>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</si>
  <si>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</si>
  <si>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</si>
  <si>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</si>
  <si>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</si>
  <si>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</si>
  <si>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</si>
  <si>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</si>
  <si>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</si>
  <si>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</si>
  <si>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</si>
  <si>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</si>
  <si>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</si>
  <si>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</si>
  <si>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</si>
  <si>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</si>
  <si>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</si>
  <si>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</si>
  <si>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</si>
  <si>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</si>
  <si>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</si>
  <si>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</si>
  <si>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</si>
  <si>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</si>
  <si>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</si>
  <si>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</si>
  <si>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</si>
  <si>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</si>
  <si>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</si>
  <si>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</si>
  <si>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</si>
  <si>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</si>
  <si>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</si>
  <si>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</si>
  <si>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</si>
  <si>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</si>
  <si>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</si>
  <si>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</si>
  <si>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</si>
  <si>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</si>
  <si>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</si>
  <si>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</si>
  <si>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</si>
  <si>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</si>
  <si>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</si>
  <si>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</si>
  <si>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</si>
  <si>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</si>
  <si>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</si>
  <si>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</si>
  <si>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</si>
  <si>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</si>
  <si>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</si>
  <si>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</si>
  <si>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</si>
  <si>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</si>
  <si>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</si>
  <si>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</si>
  <si>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</si>
  <si>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</si>
  <si>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</si>
  <si>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</si>
  <si>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</si>
  <si>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</si>
  <si>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</si>
  <si>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</si>
  <si>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</si>
  <si>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</si>
  <si>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</si>
  <si>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</si>
  <si>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</si>
  <si>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</si>
  <si>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</si>
  <si>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</si>
  <si>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</si>
  <si>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</si>
  <si>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</si>
  <si>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</si>
  <si>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</si>
  <si>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</si>
  <si>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</si>
  <si>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</si>
  <si>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</si>
  <si>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</si>
  <si>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</si>
  <si>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</si>
  <si>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</si>
  <si>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</si>
  <si>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</si>
  <si>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</si>
  <si>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</si>
  <si>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</si>
  <si>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</si>
  <si>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</si>
  <si>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</si>
  <si>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</si>
  <si>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</si>
  <si>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</si>
  <si>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</si>
  <si>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</si>
  <si>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</si>
  <si>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</si>
  <si>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</si>
  <si>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</si>
  <si>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</si>
  <si>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</si>
  <si>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</si>
  <si>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</si>
  <si>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</si>
  <si>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</si>
  <si>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</si>
  <si>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</si>
  <si>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</si>
  <si>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</si>
  <si>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</si>
  <si>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</si>
  <si>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</si>
  <si>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</si>
  <si>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</si>
  <si>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</si>
  <si>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</si>
  <si>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</si>
  <si>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</si>
  <si>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</si>
  <si>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</si>
  <si>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</si>
  <si>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</si>
  <si>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</si>
  <si>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</si>
  <si>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</si>
  <si>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</si>
  <si>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</si>
  <si>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</si>
  <si>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</si>
  <si>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</si>
  <si>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</si>
  <si>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</si>
  <si>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</si>
  <si>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</si>
  <si>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</si>
  <si>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</si>
  <si>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</si>
  <si>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</si>
  <si>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</si>
  <si>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</si>
  <si>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</si>
  <si>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</si>
  <si>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</si>
  <si>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</si>
  <si>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</si>
  <si>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</si>
  <si>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</si>
  <si>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</si>
  <si>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</si>
  <si>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</si>
  <si>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</si>
  <si>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</si>
  <si>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</si>
  <si>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</si>
  <si>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</si>
  <si>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</si>
  <si>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</si>
  <si>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</si>
  <si>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</si>
  <si>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</si>
  <si>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</si>
  <si>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</si>
  <si>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</si>
  <si>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</si>
  <si>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</si>
  <si>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</si>
  <si>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</si>
  <si>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</si>
  <si>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</si>
  <si>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</si>
  <si>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</si>
  <si>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</si>
  <si>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</si>
  <si>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</si>
  <si>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</si>
  <si>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</si>
  <si>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</si>
  <si>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</si>
  <si>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</si>
  <si>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</si>
  <si>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</si>
  <si>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</si>
  <si>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</si>
  <si>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</si>
  <si>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</si>
  <si>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</si>
  <si>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</si>
  <si>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</si>
  <si>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</si>
  <si>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</si>
  <si>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</si>
  <si>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</si>
  <si>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</si>
  <si>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</si>
  <si>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</si>
  <si>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</si>
  <si>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</si>
  <si>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</si>
  <si>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</si>
  <si>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</si>
  <si>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</si>
  <si>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</si>
  <si>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</si>
  <si>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</si>
  <si>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</si>
  <si>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</si>
  <si>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</si>
  <si>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</si>
  <si>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</si>
  <si>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</si>
  <si>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</si>
  <si>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</si>
  <si>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</si>
  <si>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</si>
  <si>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</si>
  <si>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</si>
  <si>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</si>
  <si>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</si>
  <si>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</si>
  <si>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</si>
  <si>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</si>
  <si>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</si>
  <si>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</si>
  <si>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</si>
  <si>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</si>
  <si>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</si>
  <si>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</si>
  <si>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</si>
  <si>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</si>
  <si>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</si>
  <si>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</si>
  <si>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</si>
  <si>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</si>
  <si>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</si>
  <si>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</si>
  <si>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</si>
  <si>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</si>
  <si>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</si>
  <si>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</si>
  <si>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</si>
  <si>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</si>
  <si>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</si>
  <si>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</si>
  <si>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</si>
  <si>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</si>
  <si>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</si>
  <si>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</si>
  <si>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</si>
  <si>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</si>
  <si>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</si>
  <si>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</si>
  <si>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</si>
  <si>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</si>
  <si>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</si>
  <si>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</si>
  <si>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</si>
  <si>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</si>
  <si>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</si>
  <si>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</si>
  <si>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</si>
  <si>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</si>
  <si>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</si>
  <si>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</si>
  <si>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</si>
  <si>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</si>
  <si>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</si>
  <si>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</si>
  <si>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</si>
  <si>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</si>
  <si>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</si>
  <si>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</si>
  <si>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</si>
  <si>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</si>
  <si>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</si>
  <si>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</si>
  <si>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</si>
  <si>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</si>
  <si>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</si>
  <si>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</si>
  <si>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</si>
  <si>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</si>
  <si>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</si>
  <si>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</si>
  <si>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</si>
  <si>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</si>
  <si>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</si>
  <si>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</si>
  <si>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</si>
  <si>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</si>
  <si>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</si>
  <si>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</si>
  <si>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</si>
  <si>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</si>
  <si>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</si>
  <si>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</si>
  <si>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</si>
  <si>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</si>
  <si>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</si>
  <si>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</si>
  <si>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</si>
  <si>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</si>
  <si>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</si>
  <si>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</si>
  <si>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</si>
  <si>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</si>
  <si>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</si>
  <si>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</si>
  <si>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</si>
  <si>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</si>
  <si>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</si>
  <si>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</si>
  <si>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</si>
  <si>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</si>
  <si>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</si>
  <si>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</si>
  <si>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</si>
  <si>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</si>
  <si>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</si>
  <si>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</si>
  <si>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</si>
  <si>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</si>
  <si>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</si>
  <si>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</si>
  <si>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</si>
  <si>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</si>
  <si>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</si>
  <si>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</si>
  <si>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</si>
  <si>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</si>
  <si>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</si>
  <si>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</si>
  <si>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</si>
  <si>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</si>
  <si>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</si>
  <si>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</si>
  <si>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</si>
  <si>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</si>
  <si>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</si>
  <si>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</si>
  <si>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</si>
  <si>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</si>
  <si>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</si>
  <si>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</si>
  <si>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</si>
  <si>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</si>
  <si>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</si>
  <si>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</si>
  <si>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</si>
  <si>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</si>
  <si>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</si>
  <si>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</si>
  <si>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</si>
  <si>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</si>
  <si>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</si>
  <si>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</si>
  <si>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</si>
  <si>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</si>
  <si>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</si>
  <si>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</si>
  <si>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</si>
  <si>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</si>
  <si>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</si>
  <si>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</si>
  <si>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</si>
  <si>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</si>
  <si>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</si>
  <si>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</si>
  <si>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</si>
  <si>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</si>
  <si>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</si>
  <si>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</si>
  <si>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</si>
  <si>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</si>
  <si>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</si>
  <si>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</si>
  <si>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</si>
  <si>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</si>
  <si>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</si>
  <si>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</si>
  <si>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</si>
  <si>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</si>
  <si>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</si>
  <si>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</si>
  <si>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</si>
  <si>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</si>
  <si>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</si>
  <si>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</si>
  <si>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</si>
  <si>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</si>
  <si>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</si>
  <si>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</si>
  <si>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</si>
  <si>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</si>
  <si>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</si>
  <si>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</si>
  <si>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</si>
  <si>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</si>
  <si>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</si>
  <si>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</si>
  <si>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</si>
  <si>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</si>
  <si>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</si>
  <si>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</si>
  <si>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</si>
  <si>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</si>
  <si>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</si>
  <si>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</si>
  <si>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</si>
  <si>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</si>
  <si>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</si>
  <si>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</si>
  <si>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</si>
  <si>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</si>
  <si>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</si>
  <si>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</si>
  <si>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</si>
  <si>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</si>
  <si>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</si>
  <si>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</si>
  <si>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</si>
  <si>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</si>
  <si>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</si>
  <si>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</si>
  <si>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</si>
  <si>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</si>
  <si>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</si>
  <si>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</si>
  <si>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</si>
  <si>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</si>
  <si>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</si>
  <si>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</si>
  <si>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</si>
  <si>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</si>
  <si>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</si>
  <si>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</si>
  <si>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</si>
  <si>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</si>
  <si>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</si>
  <si>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</si>
  <si>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</si>
  <si>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</si>
  <si>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</si>
  <si>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</si>
  <si>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</si>
  <si>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</si>
  <si>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</si>
  <si>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</si>
  <si>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</si>
  <si>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</si>
  <si>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</si>
  <si>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</si>
  <si>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</si>
  <si>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</si>
  <si>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</si>
  <si>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</si>
  <si>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</si>
  <si>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</si>
  <si>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</si>
  <si>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</si>
  <si>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</si>
  <si>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</si>
  <si>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</si>
  <si>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</si>
  <si>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</si>
  <si>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</si>
  <si>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</si>
  <si>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</si>
  <si>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</si>
  <si>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</si>
  <si>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</si>
  <si>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</si>
  <si>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</si>
  <si>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</si>
  <si>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</si>
  <si>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</si>
  <si>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</si>
  <si>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</si>
  <si>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</si>
  <si>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</si>
  <si>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</si>
  <si>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</si>
  <si>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</si>
  <si>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</si>
  <si>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</si>
  <si>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</si>
  <si>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</si>
  <si>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</si>
  <si>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</si>
  <si>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</si>
  <si>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</si>
  <si>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</si>
  <si>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</si>
  <si>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</si>
  <si>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</si>
  <si>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</si>
  <si>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</si>
  <si>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</si>
  <si>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</si>
  <si>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</si>
  <si>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</si>
  <si>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</si>
  <si>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</si>
  <si>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</si>
  <si>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</si>
  <si>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</si>
  <si>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</si>
  <si>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</si>
  <si>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</si>
  <si>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</si>
  <si>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</si>
  <si>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</si>
  <si>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</si>
  <si>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</si>
  <si>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</si>
  <si>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</si>
  <si>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</si>
  <si>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</si>
  <si>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</si>
  <si>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</si>
  <si>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</si>
  <si>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</si>
  <si>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</si>
  <si>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</si>
  <si>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</si>
  <si>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</si>
  <si>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</si>
  <si>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</si>
  <si>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</si>
  <si>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</si>
  <si>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</si>
  <si>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</si>
  <si>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</si>
  <si>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</si>
  <si>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</si>
  <si>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</si>
  <si>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</si>
  <si>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</si>
  <si>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</si>
  <si>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</si>
  <si>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</si>
  <si>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</si>
  <si>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</si>
  <si>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</si>
  <si>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</si>
  <si>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</si>
  <si>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</si>
  <si>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</si>
  <si>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</si>
  <si>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</si>
  <si>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</si>
  <si>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</si>
  <si>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</si>
  <si>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</si>
  <si>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</si>
  <si>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</si>
  <si>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</si>
  <si>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</si>
  <si>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</si>
  <si>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</si>
  <si>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</si>
  <si>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</si>
  <si>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</si>
  <si>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</si>
  <si>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</si>
  <si>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</si>
  <si>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</si>
  <si>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</si>
  <si>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</si>
  <si>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</si>
  <si>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</si>
  <si>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</si>
  <si>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</si>
  <si>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</si>
  <si>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</si>
  <si>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</si>
  <si>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</si>
  <si>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</si>
  <si>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</si>
  <si>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</si>
  <si>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</si>
  <si>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</si>
  <si>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</si>
  <si>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</si>
  <si>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</si>
  <si>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</si>
  <si>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</si>
  <si>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</si>
  <si>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</si>
  <si>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</si>
  <si>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</si>
  <si>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</si>
  <si>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</si>
  <si>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</si>
  <si>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</si>
  <si>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</si>
  <si>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</si>
  <si>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</si>
  <si>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</si>
  <si>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</si>
  <si>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</si>
  <si>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</si>
  <si>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</si>
  <si>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</si>
  <si>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</si>
  <si>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</si>
  <si>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</si>
  <si>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</si>
  <si>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</si>
  <si>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</si>
  <si>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</si>
  <si>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</si>
  <si>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</si>
  <si>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</si>
  <si>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</si>
  <si>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</si>
  <si>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</si>
  <si>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</si>
  <si>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</si>
  <si>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</si>
  <si>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</si>
  <si>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</si>
  <si>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</si>
  <si>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</si>
  <si>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</si>
  <si>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</si>
  <si>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</si>
  <si>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</si>
  <si>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</si>
  <si>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</si>
  <si>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</si>
  <si>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</si>
  <si>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</si>
  <si>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</si>
  <si>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</si>
  <si>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</si>
  <si>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</si>
  <si>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</si>
  <si>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</si>
  <si>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</si>
  <si>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</si>
  <si>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</si>
  <si>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</si>
  <si>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</si>
  <si>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</si>
  <si>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</si>
  <si>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</si>
  <si>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</si>
  <si>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</si>
  <si>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</si>
  <si>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</si>
  <si>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</si>
  <si>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</si>
  <si>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</si>
  <si>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</si>
  <si>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</si>
  <si>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</si>
  <si>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</si>
  <si>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</si>
  <si>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</si>
  <si>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</si>
  <si>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</si>
  <si>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</si>
  <si>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</si>
  <si>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</si>
  <si>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</si>
  <si>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</si>
  <si>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</si>
  <si>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</si>
  <si>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</si>
  <si>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</si>
  <si>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</si>
  <si>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</si>
  <si>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</si>
  <si>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</si>
  <si>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</si>
  <si>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</si>
  <si>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</si>
  <si>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</si>
  <si>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</si>
  <si>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</si>
  <si>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</si>
  <si>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</si>
  <si>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</si>
  <si>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</si>
  <si>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</si>
  <si>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</si>
  <si>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</si>
  <si>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</si>
  <si>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</si>
  <si>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</si>
  <si>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</si>
  <si>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</si>
  <si>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</si>
  <si>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</si>
  <si>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</si>
  <si>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</si>
  <si>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</si>
  <si>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</si>
  <si>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</si>
  <si>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</si>
  <si>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</si>
  <si>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</si>
  <si>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</si>
  <si>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</si>
  <si>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</si>
  <si>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</si>
  <si>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</si>
  <si>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</si>
  <si>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</si>
  <si>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</si>
  <si>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</si>
  <si>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</si>
  <si>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</si>
  <si>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</si>
  <si>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</si>
  <si>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</si>
  <si>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</si>
  <si>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</si>
  <si>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</si>
  <si>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</si>
  <si>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</si>
  <si>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</si>
  <si>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</si>
  <si>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</si>
  <si>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</si>
  <si>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</si>
  <si>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</si>
  <si>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</si>
  <si>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</si>
  <si>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</si>
  <si>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</si>
  <si>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</si>
  <si>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</si>
  <si>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</si>
  <si>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</si>
  <si>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</si>
  <si>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</si>
  <si>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</si>
  <si>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</si>
  <si>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</si>
  <si>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</si>
  <si>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</si>
  <si>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</si>
  <si>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</si>
  <si>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</si>
  <si>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</si>
  <si>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</si>
  <si>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</si>
  <si>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</si>
  <si>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</si>
  <si>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</si>
  <si>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</si>
  <si>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</si>
  <si>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</si>
  <si>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</si>
  <si>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</si>
  <si>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</si>
  <si>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</si>
  <si>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</si>
  <si>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</si>
  <si>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</si>
  <si>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</si>
  <si>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</si>
  <si>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</si>
  <si>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</si>
  <si>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</si>
  <si>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</si>
  <si>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</si>
  <si>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</si>
  <si>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</si>
  <si>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</si>
  <si>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</si>
  <si>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</si>
  <si>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</si>
  <si>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</si>
  <si>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</si>
  <si>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</si>
  <si>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</si>
  <si>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</si>
  <si>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</si>
  <si>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</si>
  <si>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</si>
  <si>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</si>
  <si>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</si>
  <si>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</si>
  <si>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</si>
  <si>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</si>
  <si>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</si>
  <si>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</si>
  <si>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</si>
  <si>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</si>
  <si>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</si>
  <si>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</si>
  <si>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</si>
  <si>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</si>
  <si>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</si>
  <si>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</si>
  <si>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</si>
  <si>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</si>
  <si>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</si>
  <si>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</si>
  <si>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</si>
  <si>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</si>
  <si>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</si>
  <si>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</si>
  <si>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</si>
  <si>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</si>
  <si>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</si>
  <si>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</si>
  <si>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</si>
  <si>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</si>
  <si>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</si>
  <si>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</si>
  <si>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</si>
  <si>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</si>
  <si>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</si>
  <si>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</si>
  <si>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</si>
  <si>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</si>
  <si>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</si>
  <si>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</si>
  <si>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</si>
  <si>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</si>
  <si>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</si>
  <si>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</si>
  <si>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</si>
  <si>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</si>
  <si>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</si>
  <si>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</si>
  <si>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</si>
  <si>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</si>
  <si>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</si>
  <si>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</si>
  <si>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</si>
  <si>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</si>
  <si>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</si>
  <si>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</si>
  <si>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</si>
  <si>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</si>
  <si>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</si>
  <si>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</si>
  <si>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</si>
  <si>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</si>
  <si>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</si>
  <si>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</si>
  <si>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</si>
  <si>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</si>
  <si>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</si>
  <si>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</si>
  <si>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</si>
  <si>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</si>
  <si>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</si>
  <si>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</si>
  <si>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</si>
  <si>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</si>
  <si>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</si>
  <si>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</si>
  <si>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</si>
  <si>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</si>
  <si>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</si>
  <si>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</si>
  <si>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</si>
  <si>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</si>
  <si>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</si>
  <si>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</si>
  <si>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</si>
  <si>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</si>
  <si>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</si>
  <si>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</si>
  <si>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</si>
  <si>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</si>
  <si>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</si>
  <si>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</si>
  <si>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</si>
  <si>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</si>
  <si>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</si>
  <si>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</si>
  <si>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</si>
  <si>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</si>
  <si>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</si>
  <si>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</si>
  <si>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</si>
  <si>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</si>
  <si>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</si>
  <si>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</si>
  <si>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</si>
  <si>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</si>
  <si>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</si>
  <si>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</si>
  <si>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</si>
  <si>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</si>
  <si>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</si>
  <si>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</si>
  <si>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</si>
  <si>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</si>
  <si>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</si>
  <si>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</si>
  <si>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</si>
  <si>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</si>
  <si>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</si>
  <si>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</si>
  <si>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</si>
  <si>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</si>
  <si>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</si>
  <si>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</si>
  <si>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</si>
  <si>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</si>
  <si>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</si>
  <si>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</si>
  <si>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</si>
  <si>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</si>
  <si>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</si>
  <si>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</si>
  <si>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</si>
  <si>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</si>
  <si>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</si>
  <si>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</si>
  <si>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</si>
  <si>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</si>
  <si>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</si>
  <si>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</si>
  <si>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</si>
  <si>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</si>
  <si>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</si>
  <si>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</si>
  <si>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</si>
  <si>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</si>
  <si>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</si>
  <si>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</si>
  <si>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</si>
  <si>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</si>
  <si>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</si>
  <si>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</si>
  <si>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</si>
  <si>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</si>
  <si>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</si>
  <si>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</si>
  <si>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</si>
  <si>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</si>
  <si>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</si>
  <si>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</si>
  <si>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</si>
  <si>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</si>
  <si>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</si>
  <si>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</si>
  <si>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</si>
  <si>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</si>
  <si>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</si>
  <si>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</si>
  <si>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</si>
  <si>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</si>
  <si>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</si>
  <si>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</si>
  <si>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</si>
  <si>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</si>
  <si>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</si>
  <si>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</si>
  <si>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</si>
  <si>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</si>
  <si>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</si>
  <si>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</si>
  <si>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</si>
  <si>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</si>
  <si>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</si>
  <si>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</si>
  <si>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</si>
  <si>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</si>
  <si>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</si>
  <si>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</si>
  <si>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</si>
  <si>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</si>
  <si>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</si>
  <si>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</si>
  <si>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</si>
  <si>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</si>
  <si>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</si>
  <si>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</si>
  <si>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</si>
  <si>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</si>
  <si>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</si>
  <si>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</si>
  <si>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</si>
  <si>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</si>
  <si>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</si>
  <si>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</si>
  <si>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</si>
  <si>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</si>
  <si>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</si>
  <si>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</si>
  <si>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</si>
  <si>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</si>
  <si>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</si>
  <si>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</si>
  <si>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</si>
  <si>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</si>
  <si>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</si>
  <si>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</si>
  <si>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</si>
  <si>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</si>
  <si>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</si>
  <si>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</si>
  <si>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</si>
  <si>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</si>
  <si>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</si>
  <si>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</si>
  <si>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</si>
  <si>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</si>
  <si>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</si>
  <si>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</si>
  <si>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</si>
  <si>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</si>
  <si>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</si>
  <si>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</si>
  <si>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</si>
  <si>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</si>
  <si>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</si>
  <si>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</si>
  <si>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</si>
  <si>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</si>
  <si>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</si>
  <si>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</si>
  <si>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</si>
  <si>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</si>
  <si>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</si>
  <si>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</si>
  <si>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</si>
  <si>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</si>
  <si>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</si>
  <si>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</si>
  <si>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</si>
  <si>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</si>
  <si>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</si>
  <si>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</si>
  <si>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</si>
  <si>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</si>
  <si>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</si>
  <si>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</si>
  <si>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</si>
  <si>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</si>
  <si>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</si>
  <si>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</si>
  <si>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</si>
  <si>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</si>
  <si>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</si>
  <si>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</si>
  <si>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</si>
  <si>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</si>
  <si>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</si>
  <si>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</si>
  <si>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</si>
  <si>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</si>
  <si>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</si>
  <si>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</si>
  <si>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</si>
  <si>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</si>
  <si>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</si>
  <si>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</si>
  <si>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</si>
  <si>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</si>
  <si>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</si>
  <si>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</si>
  <si>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</si>
  <si>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</si>
  <si>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</si>
  <si>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</si>
  <si>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</si>
  <si>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</si>
  <si>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</si>
  <si>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</si>
  <si>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</si>
  <si>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</si>
  <si>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</si>
  <si>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</si>
  <si>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</si>
  <si>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</si>
  <si>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</si>
  <si>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</si>
  <si>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</si>
  <si>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</si>
  <si>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</si>
  <si>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</si>
  <si>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</si>
  <si>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</si>
  <si>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</si>
  <si>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</si>
  <si>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</si>
  <si>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</si>
  <si>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</si>
  <si>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</si>
  <si>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</si>
  <si>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</si>
  <si>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</si>
  <si>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</si>
  <si>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</si>
  <si>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</si>
  <si>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</si>
  <si>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</si>
  <si>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</si>
  <si>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</si>
  <si>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</si>
  <si>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</si>
  <si>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</si>
  <si>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</si>
  <si>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</si>
  <si>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</si>
  <si>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</si>
  <si>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</si>
  <si>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</si>
  <si>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</si>
  <si>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</si>
  <si>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</si>
  <si>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</si>
  <si>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</si>
  <si>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</si>
  <si>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</si>
  <si>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</si>
  <si>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</si>
  <si>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</si>
  <si>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</si>
  <si>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</si>
  <si>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</si>
  <si>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</si>
  <si>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</si>
  <si>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</si>
  <si>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</si>
  <si>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</si>
  <si>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</si>
  <si>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</si>
  <si>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</si>
  <si>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</si>
  <si>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</si>
  <si>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</si>
  <si>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</si>
  <si>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</si>
  <si>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</si>
  <si>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</si>
  <si>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</si>
  <si>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</si>
  <si>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</si>
  <si>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</si>
  <si>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</si>
  <si>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</si>
  <si>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</si>
  <si>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</si>
  <si>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</si>
  <si>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</si>
  <si>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</si>
  <si>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</si>
  <si>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</si>
  <si>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</si>
  <si>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</si>
  <si>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</si>
  <si>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</si>
  <si>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</si>
  <si>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</si>
  <si>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</si>
  <si>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</si>
  <si>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</si>
  <si>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</si>
  <si>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</si>
  <si>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</si>
  <si>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</si>
  <si>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</si>
  <si>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</si>
  <si>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</si>
  <si>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</si>
  <si>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</si>
  <si>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</si>
  <si>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</si>
  <si>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</si>
  <si>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</si>
  <si>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</si>
  <si>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</si>
  <si>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</si>
  <si>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</si>
  <si>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</si>
  <si>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</si>
  <si>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</si>
  <si>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</si>
  <si>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</si>
  <si>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</si>
  <si>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</si>
  <si>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</si>
  <si>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</si>
  <si>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</si>
  <si>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</si>
  <si>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</si>
  <si>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</si>
  <si>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</si>
  <si>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</si>
  <si>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</si>
  <si>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</si>
  <si>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</si>
  <si>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</si>
  <si>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</si>
  <si>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</si>
  <si>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</si>
  <si>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</si>
  <si>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</si>
  <si>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</si>
  <si>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</si>
  <si>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</si>
  <si>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</si>
  <si>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</si>
  <si>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</si>
  <si>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</si>
  <si>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</si>
  <si>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</si>
  <si>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</si>
  <si>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</si>
  <si>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</si>
  <si>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</si>
  <si>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</si>
  <si>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</si>
  <si>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</si>
  <si>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</si>
  <si>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</si>
  <si>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</si>
  <si>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</si>
  <si>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</si>
  <si>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</si>
  <si>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</si>
  <si>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</si>
  <si>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</si>
  <si>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</si>
  <si>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</si>
  <si>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</si>
  <si>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</si>
  <si>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</si>
  <si>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</si>
  <si>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</si>
  <si>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</si>
  <si>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</si>
  <si>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</si>
  <si>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</si>
  <si>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</si>
  <si>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</si>
  <si>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</si>
  <si>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</si>
  <si>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</si>
  <si>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</si>
  <si>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</si>
  <si>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</si>
  <si>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</si>
  <si>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</si>
  <si>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</si>
  <si>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</si>
  <si>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</si>
  <si>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</si>
  <si>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</si>
  <si>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</si>
  <si>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</si>
  <si>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</si>
  <si>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</si>
  <si>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</si>
  <si>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</si>
  <si>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</si>
  <si>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</si>
  <si>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</si>
  <si>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</si>
  <si>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</si>
  <si>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</si>
  <si>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</si>
  <si>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</si>
  <si>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</si>
  <si>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</si>
  <si>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</si>
  <si>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</si>
  <si>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</si>
  <si>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</si>
  <si>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</si>
  <si>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</si>
  <si>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</si>
  <si>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</si>
  <si>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</si>
  <si>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</si>
  <si>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</si>
  <si>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</si>
  <si>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</si>
  <si>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</si>
  <si>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</si>
  <si>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</si>
  <si>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</si>
  <si>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</si>
  <si>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</si>
  <si>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</si>
  <si>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</si>
  <si>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</si>
  <si>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</si>
  <si>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</si>
  <si>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</si>
  <si>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</si>
  <si>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</si>
  <si>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</si>
  <si>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</si>
  <si>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</si>
  <si>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</si>
  <si>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</si>
  <si>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</si>
  <si>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</si>
  <si>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</si>
  <si>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</si>
  <si>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</si>
  <si>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</si>
  <si>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</si>
  <si>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</si>
  <si>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</si>
  <si>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</si>
  <si>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</si>
  <si>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</si>
  <si>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</si>
  <si>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</si>
  <si>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</si>
  <si>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</si>
  <si>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</si>
  <si>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</si>
  <si>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</si>
  <si>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</si>
  <si>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</si>
  <si>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</si>
  <si>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</si>
  <si>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</si>
  <si>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</si>
  <si>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</si>
  <si>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</si>
  <si>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</si>
  <si>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</si>
  <si>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</si>
  <si>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</si>
  <si>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</si>
  <si>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</si>
  <si>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</si>
  <si>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</si>
  <si>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</si>
  <si>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</si>
  <si>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</si>
  <si>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</si>
  <si>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</si>
  <si>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</si>
  <si>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</si>
  <si>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</si>
  <si>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</si>
  <si>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</si>
  <si>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</si>
  <si>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</si>
  <si>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</si>
  <si>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</si>
  <si>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</si>
  <si>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</si>
  <si>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</si>
  <si>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</si>
  <si>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</si>
  <si>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</si>
  <si>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</si>
  <si>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</si>
  <si>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</si>
  <si>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</si>
  <si>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</si>
  <si>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</si>
  <si>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</si>
  <si>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</si>
  <si>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</si>
  <si>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</si>
  <si>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</si>
  <si>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</si>
  <si>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</si>
  <si>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</si>
  <si>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</si>
  <si>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</si>
  <si>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</si>
  <si>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</si>
  <si>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</si>
  <si>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</si>
  <si>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</si>
  <si>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</si>
  <si>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</si>
  <si>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</si>
  <si>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</si>
  <si>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</si>
  <si>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</si>
  <si>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</si>
  <si>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</si>
  <si>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</si>
  <si>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</si>
  <si>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</si>
  <si>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</si>
  <si>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</si>
  <si>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</si>
  <si>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</si>
  <si>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</si>
  <si>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</si>
  <si>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</si>
  <si>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</si>
  <si>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</si>
  <si>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</si>
  <si>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</si>
  <si>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</si>
  <si>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</si>
  <si>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</si>
  <si>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</si>
  <si>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</si>
  <si>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</si>
  <si>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</si>
  <si>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</si>
  <si>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</si>
  <si>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</si>
  <si>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</si>
  <si>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</si>
  <si>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</si>
  <si>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</si>
  <si>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</si>
  <si>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</si>
  <si>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</si>
  <si>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</si>
  <si>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</si>
  <si>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</si>
  <si>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</si>
  <si>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</si>
  <si>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</si>
  <si>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</si>
  <si>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</si>
  <si>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</si>
  <si>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</si>
  <si>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</si>
  <si>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</si>
  <si>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</si>
  <si>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</si>
  <si>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</si>
  <si>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</si>
  <si>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</si>
  <si>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</si>
  <si>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</si>
  <si>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</si>
  <si>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</si>
  <si>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</si>
  <si>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</si>
  <si>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</si>
  <si>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</si>
  <si>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</si>
  <si>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</si>
  <si>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</si>
  <si>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</si>
  <si>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</si>
  <si>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</si>
  <si>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</si>
  <si>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</si>
  <si>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</si>
  <si>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</si>
  <si>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</si>
  <si>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</si>
  <si>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</si>
  <si>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</si>
  <si>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</si>
  <si>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</si>
  <si>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</si>
  <si>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</si>
  <si>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</si>
  <si>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</si>
  <si>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</si>
  <si>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</si>
  <si>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</si>
  <si>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</si>
  <si>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</si>
  <si>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</si>
  <si>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</si>
  <si>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</si>
  <si>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</si>
  <si>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</si>
  <si>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</si>
  <si>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</si>
  <si>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</si>
  <si>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</si>
  <si>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</si>
  <si>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</si>
  <si>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</si>
  <si>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</si>
  <si>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</si>
  <si>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</si>
  <si>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</si>
  <si>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</si>
  <si>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</si>
  <si>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</si>
  <si>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</si>
  <si>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</si>
  <si>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</si>
  <si>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</si>
  <si>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</si>
  <si>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</si>
  <si>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</si>
  <si>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</si>
  <si>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</si>
  <si>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</si>
  <si>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</si>
  <si>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</si>
  <si>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</si>
  <si>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</si>
  <si>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</si>
  <si>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</si>
  <si>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</si>
  <si>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</si>
  <si>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</si>
  <si>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</si>
  <si>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</si>
  <si>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</si>
  <si>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</si>
  <si>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</si>
  <si>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</si>
  <si>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</si>
  <si>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</si>
  <si>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</si>
  <si>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</si>
  <si>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</si>
  <si>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</si>
  <si>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</si>
  <si>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</si>
  <si>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</si>
  <si>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</si>
  <si>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</si>
  <si>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</si>
  <si>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</si>
  <si>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</si>
  <si>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</si>
  <si>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</si>
  <si>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</si>
  <si>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</si>
  <si>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</si>
  <si>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</si>
  <si>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</si>
  <si>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</si>
  <si>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</si>
  <si>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</si>
  <si>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</si>
  <si>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</si>
  <si>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</si>
  <si>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</si>
  <si>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</si>
  <si>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</si>
  <si>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</si>
  <si>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</si>
  <si>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</si>
  <si>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</si>
  <si>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</si>
  <si>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</si>
  <si>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</si>
  <si>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</si>
  <si>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</si>
  <si>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</si>
  <si>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</si>
  <si>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</si>
  <si>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</si>
  <si>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</si>
  <si>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</si>
  <si>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</si>
  <si>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</si>
  <si>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</si>
  <si>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</si>
  <si>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</si>
  <si>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</si>
  <si>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</si>
  <si>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</si>
  <si>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</si>
  <si>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</si>
  <si>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</si>
  <si>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</si>
  <si>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</si>
  <si>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</si>
  <si>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</si>
  <si>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</si>
  <si>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</si>
  <si>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</si>
  <si>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</si>
  <si>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</si>
  <si>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</si>
  <si>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</si>
  <si>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</si>
  <si>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</si>
  <si>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</si>
  <si>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</si>
  <si>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</si>
  <si>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</si>
  <si>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</si>
  <si>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</si>
  <si>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</si>
  <si>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</si>
  <si>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</si>
  <si>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</si>
  <si>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</si>
  <si>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</si>
  <si>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</si>
  <si>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</si>
  <si>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</si>
  <si>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</si>
  <si>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</si>
  <si>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</si>
  <si>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</si>
  <si>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</si>
  <si>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</si>
  <si>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</si>
  <si>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</si>
  <si>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</si>
  <si>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</si>
  <si>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</si>
  <si>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</si>
  <si>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</si>
  <si>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</si>
  <si>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</si>
  <si>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</si>
  <si>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</si>
  <si>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</si>
  <si>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</si>
  <si>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</si>
  <si>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</si>
  <si>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</si>
  <si>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</si>
  <si>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</si>
  <si>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</si>
  <si>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</si>
  <si>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</si>
  <si>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</si>
  <si>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</si>
  <si>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</si>
  <si>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</si>
  <si>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</si>
  <si>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</si>
  <si>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</si>
  <si>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</si>
  <si>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</si>
  <si>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</si>
  <si>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</si>
  <si>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</si>
  <si>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</si>
  <si>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</si>
  <si>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</si>
  <si>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</si>
  <si>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</si>
  <si>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</si>
  <si>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</si>
  <si>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</si>
  <si>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</si>
  <si>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</si>
  <si>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</si>
  <si>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</si>
  <si>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</si>
  <si>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</si>
  <si>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</si>
  <si>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</si>
  <si>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</si>
  <si>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</si>
  <si>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</si>
  <si>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</si>
  <si>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</si>
  <si>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</si>
  <si>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</si>
  <si>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</si>
  <si>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</si>
  <si>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</si>
  <si>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</si>
  <si>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</si>
  <si>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</si>
  <si>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</si>
  <si>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</si>
  <si>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</si>
  <si>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</si>
  <si>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</si>
  <si>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</si>
  <si>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</si>
  <si>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</si>
  <si>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</si>
  <si>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</si>
  <si>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</si>
  <si>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</si>
  <si>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</si>
  <si>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</si>
  <si>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</si>
  <si>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</si>
  <si>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</si>
  <si>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</si>
  <si>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</si>
  <si>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</si>
  <si>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</si>
  <si>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</si>
  <si>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</si>
  <si>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</si>
  <si>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</si>
  <si>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</si>
  <si>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</si>
  <si>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</si>
  <si>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</si>
  <si>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</si>
  <si>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</si>
  <si>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</si>
  <si>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</si>
  <si>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</si>
  <si>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</si>
  <si>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</si>
  <si>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</si>
  <si>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</si>
  <si>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</si>
  <si>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</si>
  <si>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</si>
  <si>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</si>
  <si>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</si>
  <si>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</si>
  <si>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</si>
  <si>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</si>
  <si>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</si>
  <si>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</si>
  <si>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</si>
  <si>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</si>
  <si>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</si>
  <si>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</si>
  <si>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</si>
  <si>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</si>
  <si>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</si>
  <si>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</si>
  <si>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</si>
  <si>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</si>
  <si>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</si>
  <si>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</si>
  <si>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</si>
  <si>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</si>
  <si>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</si>
  <si>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</si>
  <si>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</si>
  <si>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</si>
  <si>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</si>
  <si>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</si>
  <si>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</si>
  <si>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</si>
  <si>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</si>
  <si>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</si>
  <si>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</si>
  <si>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</si>
  <si>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</si>
  <si>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</si>
  <si>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</si>
  <si>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</si>
  <si>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</si>
  <si>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</si>
  <si>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</si>
  <si>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</si>
  <si>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</si>
  <si>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</si>
  <si>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</si>
  <si>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</si>
  <si>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</si>
  <si>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</si>
  <si>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</si>
  <si>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</si>
  <si>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</si>
  <si>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</si>
  <si>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</si>
  <si>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</si>
  <si>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</si>
  <si>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</si>
  <si>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</si>
  <si>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</si>
  <si>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</si>
  <si>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</si>
  <si>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</si>
  <si>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</si>
  <si>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</si>
  <si>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</si>
  <si>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</si>
  <si>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</si>
  <si>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</si>
  <si>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</si>
  <si>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</si>
  <si>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</si>
  <si>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</si>
  <si>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</si>
  <si>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</si>
  <si>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</si>
  <si>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</si>
  <si>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</si>
  <si>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</si>
  <si>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</si>
  <si>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</si>
  <si>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</si>
  <si>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</si>
  <si>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</si>
  <si>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</si>
  <si>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</si>
  <si>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</si>
  <si>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</si>
  <si>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</si>
  <si>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</si>
  <si>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</si>
  <si>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</si>
  <si>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</si>
  <si>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</si>
  <si>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</si>
  <si>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</si>
  <si>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</si>
  <si>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</si>
  <si>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</si>
  <si>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</si>
  <si>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</si>
  <si>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</si>
  <si>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</si>
  <si>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</si>
  <si>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</si>
  <si>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</si>
  <si>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</si>
  <si>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</si>
  <si>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</si>
  <si>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</si>
  <si>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</si>
  <si>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</si>
  <si>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</si>
  <si>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</si>
  <si>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</si>
  <si>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</si>
  <si>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</si>
  <si>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</si>
  <si>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</si>
  <si>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</si>
  <si>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</si>
  <si>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</si>
  <si>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</si>
  <si>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</si>
  <si>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</si>
  <si>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</si>
  <si>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</si>
  <si>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</si>
  <si>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</si>
  <si>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</si>
  <si>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</si>
  <si>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</si>
  <si>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</si>
  <si>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</si>
  <si>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</si>
  <si>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</si>
  <si>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</si>
  <si>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</si>
  <si>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</si>
  <si>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</si>
  <si>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</si>
  <si>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</si>
  <si>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</si>
  <si>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</si>
  <si>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</si>
  <si>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</si>
  <si>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</si>
  <si>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</si>
  <si>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</si>
  <si>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</si>
  <si>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</si>
  <si>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</si>
  <si>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</si>
  <si>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</si>
  <si>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</si>
  <si>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</si>
  <si>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</si>
  <si>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</si>
  <si>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</si>
  <si>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</si>
  <si>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</si>
  <si>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</si>
  <si>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</si>
  <si>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</si>
  <si>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</si>
  <si>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</si>
  <si>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</si>
  <si>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</si>
  <si>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</si>
  <si>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</si>
  <si>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</si>
  <si>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</si>
  <si>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</si>
  <si>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</si>
  <si>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</si>
  <si>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</si>
  <si>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</si>
  <si>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</si>
  <si>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</si>
  <si>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</si>
  <si>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</si>
  <si>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</si>
  <si>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</si>
  <si>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</si>
  <si>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</si>
  <si>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</si>
  <si>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</si>
  <si>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</si>
  <si>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</si>
  <si>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</si>
  <si>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</si>
  <si>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</si>
  <si>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</si>
  <si>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</si>
  <si>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</si>
  <si>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</si>
  <si>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</si>
  <si>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</si>
  <si>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</si>
  <si>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</si>
  <si>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</si>
  <si>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</si>
  <si>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</si>
  <si>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</si>
  <si>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</si>
  <si>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</si>
  <si>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</si>
  <si>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</si>
  <si>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</si>
  <si>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</si>
  <si>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</si>
  <si>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</si>
  <si>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</si>
  <si>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</si>
  <si>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</si>
  <si>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</si>
  <si>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</si>
  <si>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</si>
  <si>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</si>
  <si>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</si>
  <si>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</si>
  <si>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</si>
  <si>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</si>
  <si>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</si>
  <si>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</si>
  <si>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</si>
  <si>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</si>
  <si>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</si>
  <si>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</si>
  <si>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</si>
  <si>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</si>
  <si>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</si>
  <si>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</si>
  <si>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</si>
  <si>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</si>
  <si>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</si>
  <si>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</si>
  <si>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</si>
  <si>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</si>
  <si>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</si>
  <si>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</si>
  <si>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</si>
  <si>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</si>
  <si>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</si>
  <si>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</si>
  <si>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</si>
  <si>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</si>
  <si>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</si>
  <si>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</si>
  <si>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</si>
  <si>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</si>
  <si>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</si>
  <si>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</si>
  <si>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</si>
  <si>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</si>
  <si>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</si>
  <si>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</si>
  <si>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</si>
  <si>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</si>
  <si>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</si>
  <si>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</si>
  <si>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</si>
  <si>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</si>
  <si>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</si>
  <si>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</si>
  <si>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</si>
  <si>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</si>
  <si>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</si>
  <si>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</si>
  <si>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</si>
  <si>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</si>
  <si>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</si>
  <si>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</si>
  <si>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</si>
  <si>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</si>
  <si>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</si>
  <si>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</si>
  <si>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</si>
  <si>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</si>
  <si>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</si>
  <si>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</si>
  <si>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</si>
  <si>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</si>
  <si>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</si>
  <si>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</si>
  <si>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</si>
  <si>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</si>
  <si>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</si>
  <si>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</si>
  <si>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</si>
  <si>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</si>
  <si>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</si>
  <si>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</si>
  <si>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</si>
  <si>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</si>
  <si>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</si>
  <si>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</si>
  <si>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</si>
  <si>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</si>
  <si>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</si>
  <si>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</si>
  <si>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</si>
  <si>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</si>
  <si>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</si>
  <si>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</si>
  <si>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</si>
  <si>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</si>
  <si>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</si>
  <si>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</si>
  <si>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</si>
  <si>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</si>
  <si>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</si>
  <si>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</si>
  <si>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</si>
  <si>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</si>
  <si>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</si>
  <si>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</si>
  <si>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</si>
  <si>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</si>
  <si>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</si>
  <si>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</si>
  <si>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</si>
  <si>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</si>
  <si>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</si>
  <si>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</si>
  <si>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</si>
  <si>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</si>
  <si>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</si>
  <si>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</si>
  <si>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</si>
  <si>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</si>
  <si>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</si>
  <si>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</si>
  <si>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</si>
  <si>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</si>
  <si>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</si>
  <si>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</si>
  <si>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</si>
  <si>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</si>
  <si>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</si>
  <si>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</si>
  <si>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</si>
  <si>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</si>
  <si>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</si>
  <si>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</si>
  <si>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</si>
  <si>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</si>
  <si>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</si>
  <si>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</si>
  <si>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</si>
  <si>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</si>
  <si>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</si>
  <si>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</si>
  <si>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</si>
  <si>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</si>
  <si>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</si>
  <si>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</si>
  <si>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</si>
  <si>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</si>
  <si>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</si>
  <si>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</si>
  <si>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</si>
  <si>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</si>
  <si>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</si>
  <si>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</si>
  <si>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</si>
  <si>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</si>
  <si>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</si>
  <si>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</si>
  <si>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</si>
  <si>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</si>
  <si>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</si>
  <si>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</si>
  <si>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</si>
  <si>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</si>
  <si>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</si>
  <si>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</si>
  <si>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</si>
  <si>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</si>
  <si>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</si>
  <si>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</si>
  <si>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</si>
  <si>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</si>
  <si>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</si>
  <si>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</si>
  <si>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</si>
  <si>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</si>
  <si>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</si>
  <si>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</si>
  <si>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</si>
  <si>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</si>
  <si>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</si>
  <si>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</si>
  <si>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</si>
  <si>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</si>
  <si>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</si>
  <si>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</si>
  <si>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</si>
  <si>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</si>
  <si>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</si>
  <si>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</si>
  <si>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</si>
  <si>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</si>
  <si>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</si>
  <si>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</si>
  <si>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</si>
  <si>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</si>
  <si>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</si>
  <si>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</si>
  <si>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</si>
  <si>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</si>
  <si>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</si>
  <si>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</si>
  <si>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</si>
  <si>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</si>
  <si>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</si>
  <si>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</si>
  <si>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</si>
  <si>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</si>
  <si>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</si>
  <si>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</si>
  <si>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</si>
  <si>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</si>
  <si>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</si>
  <si>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</si>
  <si>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</si>
  <si>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</si>
  <si>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</si>
  <si>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</si>
  <si>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</si>
  <si>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</si>
  <si>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</si>
  <si>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</si>
  <si>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</si>
  <si>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</si>
  <si>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</si>
  <si>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</si>
  <si>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</si>
  <si>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</si>
  <si>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</si>
  <si>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</si>
  <si>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</si>
  <si>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</si>
  <si>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</si>
  <si>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</si>
  <si>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</si>
  <si>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</si>
  <si>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</si>
  <si>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</si>
  <si>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</si>
  <si>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</si>
  <si>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</si>
  <si>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</si>
  <si>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</si>
  <si>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</si>
  <si>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</si>
  <si>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</si>
  <si>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</si>
  <si>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</si>
  <si>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</si>
  <si>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</si>
  <si>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</si>
  <si>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</si>
  <si>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</si>
  <si>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</si>
  <si>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</si>
  <si>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</si>
  <si>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</si>
  <si>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</si>
  <si>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</si>
  <si>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</si>
  <si>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</si>
  <si>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</si>
  <si>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</si>
  <si>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</si>
  <si>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</si>
  <si>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</si>
  <si>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</si>
  <si>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</si>
  <si>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</si>
  <si>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</si>
  <si>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</si>
  <si>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</si>
  <si>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</si>
  <si>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</si>
  <si>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</si>
  <si>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</si>
  <si>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</si>
  <si>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</si>
  <si>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</si>
  <si>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</si>
  <si>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</si>
  <si>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</si>
  <si>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</si>
  <si>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</si>
  <si>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</si>
  <si>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</si>
  <si>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</si>
  <si>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</si>
  <si>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</si>
  <si>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</si>
  <si>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</si>
  <si>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</si>
  <si>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</si>
  <si>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</si>
  <si>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</si>
  <si>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</si>
  <si>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</si>
  <si>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</si>
  <si>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</si>
  <si>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</si>
  <si>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</si>
  <si>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</si>
  <si>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</si>
  <si>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</si>
  <si>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</si>
  <si>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</si>
  <si>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</si>
  <si>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</si>
  <si>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</si>
  <si>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</si>
  <si>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</si>
  <si>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</si>
  <si>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</si>
  <si>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</si>
  <si>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</si>
  <si>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</si>
  <si>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</si>
  <si>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</si>
  <si>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</si>
  <si>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</si>
  <si>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</si>
  <si>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</si>
  <si>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</si>
  <si>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</si>
  <si>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</si>
  <si>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</si>
  <si>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</si>
  <si>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</si>
  <si>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</si>
  <si>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</si>
  <si>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</si>
  <si>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</si>
  <si>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</si>
  <si>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</si>
  <si>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</si>
  <si>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</si>
  <si>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</si>
  <si>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</si>
  <si>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</si>
  <si>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</si>
  <si>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</si>
  <si>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</si>
  <si>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</si>
  <si>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</si>
  <si>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</si>
  <si>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</si>
  <si>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</si>
  <si>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</si>
  <si>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</si>
  <si>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</si>
  <si>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</si>
  <si>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</si>
  <si>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</si>
  <si>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</si>
  <si>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</si>
  <si>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</si>
  <si>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</si>
  <si>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</si>
  <si>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</si>
  <si>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</si>
  <si>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</si>
  <si>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</si>
  <si>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</si>
  <si>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</si>
  <si>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</si>
  <si>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</si>
  <si>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</si>
  <si>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</si>
  <si>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</si>
  <si>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</si>
  <si>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</si>
  <si>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</si>
  <si>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</si>
  <si>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</si>
  <si>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</si>
  <si>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</si>
  <si>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</si>
  <si>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</si>
  <si>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</si>
  <si>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</si>
  <si>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</si>
  <si>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</si>
  <si>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</si>
  <si>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</si>
  <si>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</si>
  <si>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</si>
  <si>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</si>
  <si>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</si>
  <si>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</si>
  <si>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</si>
  <si>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</si>
  <si>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</si>
  <si>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</si>
  <si>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</si>
  <si>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</si>
  <si>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</si>
  <si>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</si>
  <si>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</si>
  <si>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</si>
  <si>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</si>
  <si>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</si>
  <si>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</si>
  <si>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</si>
  <si>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</si>
  <si>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</si>
  <si>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</si>
  <si>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</si>
  <si>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</si>
  <si>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</si>
  <si>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</si>
  <si>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</si>
  <si>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</si>
  <si>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</si>
  <si>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</si>
  <si>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</si>
  <si>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</si>
  <si>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</si>
  <si>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</si>
  <si>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</si>
  <si>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</si>
  <si>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</si>
  <si>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</si>
  <si>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</si>
  <si>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</si>
  <si>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</si>
  <si>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</si>
  <si>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</si>
  <si>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</si>
  <si>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</si>
  <si>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</si>
  <si>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</si>
  <si>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</si>
  <si>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</si>
  <si>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</si>
  <si>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</si>
  <si>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</si>
  <si>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</si>
  <si>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</si>
  <si>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</si>
  <si>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</si>
  <si>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</si>
  <si>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</si>
  <si>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</si>
  <si>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</si>
  <si>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</si>
  <si>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</si>
  <si>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</si>
  <si>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</si>
  <si>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</si>
  <si>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</si>
  <si>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</si>
  <si>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</si>
  <si>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</si>
  <si>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</si>
  <si>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</si>
  <si>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</si>
  <si>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</si>
  <si>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</si>
  <si>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</si>
  <si>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</si>
  <si>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</si>
  <si>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</si>
  <si>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</si>
  <si>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</si>
  <si>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</si>
  <si>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</si>
  <si>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</si>
  <si>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</si>
  <si>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</si>
  <si>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</si>
  <si>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</si>
  <si>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</si>
  <si>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</si>
  <si>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</si>
  <si>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</si>
  <si>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</si>
  <si>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</si>
  <si>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</si>
  <si>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</si>
  <si>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</si>
  <si>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</si>
  <si>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</si>
  <si>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</si>
  <si>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</si>
  <si>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</si>
  <si>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</si>
  <si>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</si>
  <si>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</si>
  <si>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</si>
  <si>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</si>
  <si>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</si>
  <si>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</si>
  <si>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</si>
  <si>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</si>
  <si>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</si>
  <si>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</si>
  <si>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</si>
  <si>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</si>
  <si>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</si>
  <si>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</si>
  <si>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</si>
  <si>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</si>
  <si>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</si>
  <si>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</si>
  <si>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</si>
  <si>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</si>
  <si>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</si>
  <si>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</si>
  <si>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</si>
  <si>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</si>
  <si>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</si>
  <si>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</si>
  <si>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</si>
  <si>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</si>
  <si>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</si>
  <si>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</si>
  <si>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</si>
  <si>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</si>
  <si>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</si>
  <si>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</si>
  <si>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</si>
  <si>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</si>
  <si>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</si>
  <si>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</si>
  <si>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</si>
  <si>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</si>
  <si>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</si>
  <si>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</si>
  <si>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</si>
  <si>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</si>
  <si>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</si>
  <si>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</si>
  <si>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</si>
  <si>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</si>
  <si>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</si>
  <si>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</si>
  <si>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</si>
  <si>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</si>
  <si>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</si>
  <si>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</si>
  <si>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</si>
  <si>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</si>
  <si>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</si>
  <si>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</si>
  <si>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</si>
  <si>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</si>
  <si>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</si>
  <si>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</si>
  <si>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</si>
  <si>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</si>
  <si>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</si>
  <si>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</si>
  <si>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</si>
  <si>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</si>
  <si>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</si>
  <si>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</si>
  <si>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</si>
  <si>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</si>
  <si>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</si>
  <si>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</si>
  <si>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</si>
  <si>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</si>
  <si>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</si>
  <si>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</si>
  <si>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</si>
  <si>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</si>
  <si>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</si>
  <si>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</si>
  <si>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</si>
  <si>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</si>
  <si>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</si>
  <si>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</si>
  <si>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</si>
  <si>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</si>
  <si>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</si>
  <si>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</si>
  <si>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</si>
  <si>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</si>
  <si>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</si>
  <si>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</si>
  <si>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</si>
  <si>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</si>
  <si>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</si>
  <si>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</si>
  <si>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</si>
  <si>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</si>
  <si>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</si>
  <si>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</si>
  <si>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</si>
  <si>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</si>
  <si>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</si>
  <si>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</si>
  <si>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</si>
  <si>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</si>
  <si>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</si>
  <si>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</si>
  <si>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</si>
  <si>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</si>
  <si>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</si>
  <si>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</si>
  <si>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</si>
  <si>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</si>
  <si>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</si>
  <si>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</si>
  <si>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</si>
  <si>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</si>
  <si>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</si>
  <si>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</si>
  <si>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</si>
  <si>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</si>
  <si>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</si>
  <si>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</si>
  <si>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</si>
  <si>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</si>
  <si>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</si>
  <si>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</si>
  <si>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</si>
  <si>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</si>
  <si>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</si>
  <si>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</si>
  <si>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</si>
  <si>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</si>
  <si>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</si>
  <si>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</si>
  <si>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</si>
  <si>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</si>
  <si>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</si>
  <si>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</si>
  <si>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</si>
  <si>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</si>
  <si>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</si>
  <si>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</si>
  <si>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</si>
  <si>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</si>
  <si>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</si>
  <si>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</si>
  <si>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</si>
  <si>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</si>
  <si>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</si>
  <si>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</si>
  <si>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</si>
  <si>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</si>
  <si>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</si>
  <si>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</si>
  <si>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</si>
  <si>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</si>
  <si>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</si>
  <si>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</si>
  <si>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</si>
  <si>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</si>
  <si>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</si>
  <si>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</si>
  <si>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</si>
  <si>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</si>
  <si>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</si>
  <si>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</si>
  <si>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</si>
  <si>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</si>
  <si>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</si>
  <si>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</si>
  <si>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</si>
  <si>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</si>
  <si>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</si>
  <si>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</si>
  <si>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</si>
  <si>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</si>
  <si>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</si>
  <si>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</si>
  <si>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</si>
  <si>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</si>
  <si>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</si>
  <si>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</si>
  <si>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</si>
  <si>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</si>
  <si>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</si>
  <si>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</si>
  <si>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</si>
  <si>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</si>
  <si>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</si>
  <si>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</si>
  <si>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</si>
  <si>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</si>
  <si>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</si>
  <si>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</si>
  <si>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</si>
  <si>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</si>
  <si>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</si>
  <si>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</si>
  <si>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</si>
  <si>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</si>
  <si>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</si>
  <si>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</si>
  <si>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</si>
  <si>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</si>
  <si>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</si>
  <si>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</si>
  <si>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</si>
  <si>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</si>
  <si>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</si>
  <si>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</si>
  <si>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</si>
  <si>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</si>
  <si>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</si>
  <si>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</si>
  <si>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</si>
  <si>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</si>
  <si>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</si>
  <si>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</si>
  <si>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</si>
  <si>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</si>
  <si>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</si>
  <si>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</si>
  <si>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</si>
  <si>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</si>
  <si>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</si>
  <si>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</si>
  <si>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</si>
  <si>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</si>
  <si>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</si>
  <si>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</si>
  <si>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</si>
  <si>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</si>
  <si>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</si>
  <si>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</si>
  <si>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</si>
  <si>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</si>
  <si>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</si>
  <si>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</si>
  <si>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</si>
  <si>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</si>
  <si>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</si>
  <si>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</si>
  <si>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</si>
  <si>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</si>
  <si>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</si>
  <si>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</si>
  <si>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</si>
  <si>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</si>
  <si>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</si>
  <si>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</si>
  <si>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</si>
  <si>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</si>
  <si>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</si>
  <si>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</si>
  <si>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</si>
  <si>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</si>
  <si>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</si>
  <si>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</si>
  <si>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</si>
  <si>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</si>
  <si>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</si>
  <si>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</si>
  <si>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</si>
  <si>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</si>
  <si>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</si>
  <si>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</si>
  <si>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</si>
  <si>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</si>
  <si>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</si>
  <si>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</si>
  <si>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</si>
  <si>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</si>
  <si>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</si>
  <si>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</si>
  <si>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</si>
  <si>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</si>
  <si>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</si>
  <si>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</si>
  <si>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</si>
  <si>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</si>
  <si>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</si>
  <si>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</si>
  <si>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</si>
  <si>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</si>
  <si>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</si>
  <si>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</si>
  <si>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</si>
  <si>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</si>
  <si>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</si>
  <si>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</si>
  <si>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</si>
  <si>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</si>
  <si>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</si>
  <si>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</si>
  <si>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</si>
  <si>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</si>
  <si>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</si>
  <si>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</si>
  <si>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</si>
  <si>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</si>
  <si>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</si>
  <si>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</si>
  <si>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</si>
  <si>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</si>
  <si>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</si>
  <si>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</si>
  <si>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</si>
  <si>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</si>
  <si>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</si>
  <si>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</si>
  <si>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</si>
  <si>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</si>
  <si>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</si>
  <si>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</si>
  <si>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</si>
  <si>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</si>
  <si>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</si>
  <si>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</si>
  <si>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</si>
  <si>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</si>
  <si>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</si>
  <si>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</si>
  <si>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</si>
  <si>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</si>
  <si>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</si>
  <si>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</si>
  <si>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</si>
  <si>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</si>
  <si>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</si>
  <si>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</si>
  <si>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</si>
  <si>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</si>
  <si>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</si>
  <si>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</si>
  <si>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</si>
  <si>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</si>
  <si>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</si>
  <si>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</si>
  <si>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</si>
  <si>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</si>
  <si>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</si>
  <si>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</si>
  <si>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</si>
  <si>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</si>
  <si>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</si>
  <si>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</si>
  <si>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</si>
  <si>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</si>
  <si>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</si>
  <si>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</si>
  <si>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</si>
  <si>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</si>
  <si>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</si>
  <si>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</si>
  <si>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</si>
  <si>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</si>
  <si>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</si>
  <si>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</si>
  <si>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</si>
  <si>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</si>
  <si>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</si>
  <si>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</si>
  <si>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</si>
  <si>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</si>
  <si>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</si>
  <si>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</si>
  <si>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</si>
  <si>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</si>
  <si>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</si>
  <si>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</si>
  <si>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</si>
  <si>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</si>
  <si>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</si>
  <si>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</si>
  <si>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</si>
  <si>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</si>
  <si>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</si>
  <si>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</si>
  <si>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</si>
  <si>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</si>
  <si>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</si>
  <si>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</si>
  <si>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</si>
  <si>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</si>
  <si>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</si>
  <si>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</si>
  <si>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</si>
  <si>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</si>
  <si>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</si>
  <si>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</si>
  <si>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</si>
  <si>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</si>
  <si>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</si>
  <si>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</si>
  <si>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</si>
  <si>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</si>
  <si>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</si>
  <si>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</si>
  <si>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</si>
  <si>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</si>
  <si>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</si>
  <si>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</si>
  <si>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</si>
  <si>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</si>
  <si>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</si>
  <si>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</si>
  <si>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</si>
  <si>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</si>
  <si>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</si>
  <si>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</si>
  <si>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</si>
  <si>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</si>
  <si>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</si>
  <si>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</si>
  <si>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</si>
  <si>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</si>
  <si>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</si>
  <si>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</si>
  <si>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</si>
  <si>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</si>
  <si>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</si>
  <si>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</si>
  <si>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</si>
  <si>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</si>
  <si>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</si>
  <si>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</si>
  <si>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</si>
  <si>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</si>
  <si>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</si>
  <si>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</si>
  <si>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</si>
  <si>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</si>
  <si>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</si>
  <si>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</si>
  <si>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</si>
  <si>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</si>
  <si>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</si>
  <si>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</si>
  <si>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</si>
  <si>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</si>
  <si>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</si>
  <si>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</si>
  <si>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</si>
  <si>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</si>
  <si>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</si>
  <si>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</si>
  <si>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</si>
  <si>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</si>
  <si>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</si>
  <si>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</si>
  <si>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</si>
  <si>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</si>
  <si>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</si>
  <si>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</si>
  <si>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</si>
  <si>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</si>
  <si>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</si>
  <si>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</si>
  <si>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</si>
  <si>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</si>
  <si>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</si>
  <si>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</si>
  <si>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</si>
  <si>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</si>
  <si>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</si>
  <si>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</si>
  <si>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</si>
  <si>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</si>
  <si>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</si>
  <si>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</si>
  <si>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</si>
  <si>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</si>
  <si>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</si>
  <si>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</si>
  <si>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</si>
  <si>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</si>
  <si>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</si>
  <si>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</si>
  <si>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</si>
  <si>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</si>
  <si>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</si>
  <si>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</si>
  <si>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</si>
  <si>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</si>
  <si>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</si>
  <si>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</si>
  <si>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</si>
  <si>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</si>
  <si>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</si>
  <si>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</si>
  <si>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</si>
  <si>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</si>
  <si>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</si>
  <si>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</si>
  <si>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</si>
  <si>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</si>
  <si>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</si>
  <si>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</si>
  <si>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</si>
  <si>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</si>
  <si>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</si>
  <si>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</si>
  <si>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</si>
  <si>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</si>
  <si>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</si>
  <si>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</si>
  <si>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</si>
  <si>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</si>
  <si>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</si>
  <si>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</si>
  <si>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</si>
  <si>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</si>
  <si>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</si>
  <si>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</si>
  <si>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</si>
  <si>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</si>
  <si>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</si>
  <si>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</si>
  <si>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</si>
  <si>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</si>
  <si>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</si>
  <si>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</si>
  <si>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</si>
  <si>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</si>
  <si>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</si>
  <si>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</si>
  <si>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</si>
  <si>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</si>
  <si>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</si>
  <si>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</si>
  <si>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</si>
  <si>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</si>
  <si>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</si>
  <si>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</si>
  <si>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</si>
  <si>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</si>
  <si>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</si>
  <si>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</si>
  <si>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</si>
  <si>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</si>
  <si>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</si>
  <si>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</si>
  <si>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</si>
  <si>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</si>
  <si>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</si>
  <si>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</si>
  <si>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</si>
  <si>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</si>
  <si>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</si>
  <si>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</si>
  <si>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</si>
  <si>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</si>
  <si>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</si>
  <si>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</si>
  <si>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</si>
  <si>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</si>
  <si>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</si>
  <si>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</si>
  <si>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</si>
  <si>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</si>
  <si>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</si>
  <si>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</si>
  <si>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</si>
  <si>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</si>
  <si>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</si>
  <si>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</si>
  <si>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</si>
  <si>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</si>
  <si>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</si>
  <si>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</si>
  <si>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</si>
  <si>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</si>
  <si>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</si>
  <si>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</si>
  <si>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</si>
  <si>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</si>
  <si>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</si>
  <si>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</si>
  <si>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</si>
  <si>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</si>
  <si>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</si>
  <si>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</si>
  <si>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</si>
  <si>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</si>
  <si>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</si>
  <si>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</si>
  <si>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</si>
  <si>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</si>
  <si>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</si>
  <si>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</si>
  <si>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</si>
  <si>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</si>
  <si>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</si>
  <si>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</si>
  <si>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</si>
  <si>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</si>
  <si>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</si>
  <si>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</si>
  <si>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</si>
  <si>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</si>
  <si>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</si>
  <si>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</si>
  <si>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</si>
  <si>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</si>
  <si>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</si>
  <si>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</si>
  <si>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</si>
  <si>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</si>
  <si>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</si>
  <si>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</si>
  <si>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</si>
  <si>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</si>
  <si>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</si>
  <si>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</si>
  <si>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</si>
  <si>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</si>
  <si>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</si>
  <si>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</si>
  <si>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</si>
  <si>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</si>
  <si>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</si>
  <si>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</si>
  <si>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</si>
  <si>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</si>
  <si>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</si>
  <si>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</si>
  <si>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</si>
  <si>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</si>
  <si>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</si>
  <si>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</si>
  <si>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</si>
  <si>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</si>
  <si>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</si>
  <si>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</si>
  <si>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</si>
  <si>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</si>
  <si>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</si>
  <si>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</si>
  <si>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</si>
  <si>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</si>
  <si>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</si>
  <si>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</si>
  <si>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</si>
  <si>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</si>
  <si>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</si>
  <si>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</si>
  <si>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</si>
  <si>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</si>
  <si>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</si>
  <si>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</si>
  <si>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</si>
  <si>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</si>
  <si>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</si>
  <si>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</si>
  <si>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</si>
  <si>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</si>
  <si>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</si>
  <si>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</si>
  <si>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</si>
  <si>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</si>
  <si>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</si>
  <si>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</si>
  <si>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</si>
  <si>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</si>
  <si>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</si>
  <si>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</si>
  <si>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</si>
  <si>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</si>
  <si>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</si>
  <si>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</si>
  <si>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</si>
  <si>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</si>
  <si>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</si>
  <si>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</si>
  <si>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</si>
  <si>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</si>
  <si>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</si>
  <si>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</si>
  <si>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</si>
  <si>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</si>
  <si>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</si>
  <si>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</si>
  <si>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</si>
  <si>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</si>
  <si>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</si>
  <si>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</si>
  <si>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</si>
  <si>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</si>
  <si>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</si>
  <si>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</si>
  <si>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</si>
  <si>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</si>
  <si>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</si>
  <si>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</si>
  <si>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</si>
  <si>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</si>
  <si>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</si>
  <si>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</si>
  <si>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</si>
  <si>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</si>
  <si>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</si>
  <si>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</si>
  <si>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</si>
  <si>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</si>
  <si>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</si>
  <si>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</si>
  <si>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</si>
  <si>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</si>
  <si>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</si>
  <si>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</si>
  <si>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</si>
  <si>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</si>
  <si>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</si>
  <si>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</si>
  <si>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</si>
  <si>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</si>
  <si>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</si>
  <si>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</si>
  <si>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</si>
  <si>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</si>
  <si>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</si>
  <si>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</si>
  <si>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</si>
  <si>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</si>
  <si>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</si>
  <si>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</si>
  <si>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</si>
  <si>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</si>
  <si>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</si>
  <si>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</si>
  <si>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</si>
  <si>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</si>
  <si>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</si>
  <si>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</si>
  <si>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</si>
  <si>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</si>
  <si>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</si>
  <si>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</si>
  <si>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</si>
  <si>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</si>
  <si>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</si>
  <si>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</si>
  <si>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</si>
  <si>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</si>
  <si>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</si>
  <si>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</si>
  <si>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</si>
  <si>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</si>
  <si>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</si>
  <si>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</si>
  <si>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</si>
  <si>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</si>
  <si>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</si>
  <si>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</si>
  <si>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</si>
  <si>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</si>
  <si>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</si>
  <si>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</si>
  <si>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</si>
  <si>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</si>
  <si>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</si>
  <si>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</si>
  <si>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</si>
  <si>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</si>
  <si>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</si>
  <si>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</si>
  <si>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</si>
  <si>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</si>
  <si>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</si>
  <si>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</si>
  <si>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</si>
  <si>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</si>
  <si>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</si>
  <si>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</si>
  <si>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</si>
  <si>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</si>
  <si>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</si>
  <si>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</si>
  <si>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</si>
  <si>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</si>
  <si>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</si>
  <si>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</si>
  <si>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</si>
  <si>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</si>
  <si>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</si>
  <si>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</si>
  <si>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</si>
  <si>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</si>
  <si>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</si>
  <si>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</si>
  <si>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</si>
  <si>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</si>
  <si>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</si>
  <si>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</si>
  <si>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</si>
  <si>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</si>
  <si>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</si>
  <si>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</si>
  <si>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</si>
  <si>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</si>
  <si>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</si>
  <si>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</si>
  <si>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</si>
  <si>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</si>
  <si>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</si>
  <si>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</si>
  <si>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</si>
  <si>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</si>
  <si>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</si>
  <si>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</si>
  <si>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</si>
  <si>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</si>
  <si>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</si>
  <si>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</si>
  <si>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</si>
  <si>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</si>
  <si>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</si>
  <si>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</si>
  <si>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</si>
  <si>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</si>
  <si>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</si>
  <si>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</si>
  <si>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</si>
  <si>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</si>
  <si>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</si>
  <si>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</si>
  <si>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</si>
  <si>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</si>
  <si>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</si>
  <si>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</si>
  <si>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</si>
  <si>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</si>
  <si>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</si>
  <si>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</si>
  <si>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</si>
  <si>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</si>
  <si>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</si>
  <si>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</si>
  <si>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</si>
  <si>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</si>
  <si>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</si>
  <si>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</si>
  <si>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</si>
  <si>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</si>
  <si>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</si>
  <si>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</si>
  <si>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</si>
  <si>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</si>
  <si>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</si>
  <si>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</si>
  <si>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</si>
  <si>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</si>
  <si>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</si>
  <si>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</si>
  <si>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</si>
  <si>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</si>
  <si>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</si>
  <si>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</si>
  <si>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</si>
  <si>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</si>
  <si>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</si>
  <si>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</si>
  <si>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</si>
  <si>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</si>
  <si>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</si>
  <si>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</si>
  <si>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</si>
  <si>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</si>
  <si>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</si>
  <si>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</si>
  <si>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</si>
  <si>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</si>
  <si>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</si>
  <si>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</si>
  <si>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</si>
  <si>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</si>
  <si>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</si>
  <si>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</si>
  <si>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</si>
  <si>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</si>
  <si>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</si>
  <si>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</si>
  <si>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</si>
  <si>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</si>
  <si>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</si>
  <si>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</si>
  <si>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</si>
  <si>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</si>
  <si>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</si>
  <si>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</si>
  <si>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</si>
  <si>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</si>
  <si>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</si>
  <si>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</si>
  <si>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</si>
  <si>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</si>
  <si>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</si>
  <si>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</si>
  <si>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</si>
  <si>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</si>
  <si>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</si>
  <si>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</si>
  <si>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</si>
  <si>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</si>
  <si>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</si>
  <si>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</si>
  <si>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</si>
  <si>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</si>
  <si>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</si>
  <si>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</si>
  <si>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</si>
  <si>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</si>
  <si>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</si>
  <si>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</si>
  <si>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</si>
  <si>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</si>
  <si>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</si>
  <si>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</si>
  <si>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</si>
  <si>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</si>
  <si>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</si>
  <si>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</si>
  <si>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</si>
  <si>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</si>
  <si>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</si>
  <si>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</si>
  <si>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</si>
  <si>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</si>
  <si>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</si>
  <si>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</si>
  <si>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</si>
  <si>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</si>
  <si>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</si>
  <si>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</si>
  <si>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</si>
  <si>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</si>
  <si>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</si>
  <si>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</si>
  <si>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</si>
  <si>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</si>
  <si>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</si>
  <si>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</si>
  <si>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</si>
  <si>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</si>
  <si>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</si>
  <si>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</si>
  <si>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</si>
  <si>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</si>
  <si>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</si>
  <si>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</si>
  <si>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</si>
  <si>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</si>
  <si>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</si>
  <si>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</si>
  <si>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</si>
  <si>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</si>
  <si>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</si>
  <si>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</si>
  <si>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</si>
  <si>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</si>
  <si>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</si>
  <si>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</si>
  <si>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</si>
  <si>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</si>
  <si>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</si>
  <si>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</si>
  <si>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</si>
  <si>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</si>
  <si>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</si>
  <si>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</si>
  <si>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</si>
  <si>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</si>
  <si>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</si>
  <si>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</si>
  <si>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</si>
  <si>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</si>
  <si>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</si>
  <si>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</si>
  <si>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</si>
  <si>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</si>
  <si>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</si>
  <si>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</si>
  <si>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</si>
  <si>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</si>
  <si>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</si>
  <si>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</si>
  <si>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</si>
  <si>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</si>
  <si>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</si>
  <si>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</si>
  <si>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</si>
  <si>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</si>
  <si>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</si>
  <si>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</si>
  <si>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</si>
  <si>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</si>
  <si>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</si>
  <si>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</si>
  <si>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</si>
  <si>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</si>
  <si>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</si>
  <si>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</si>
  <si>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</si>
  <si>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</si>
  <si>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</si>
  <si>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</si>
  <si>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</si>
  <si>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</si>
  <si>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</si>
  <si>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</si>
  <si>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</si>
  <si>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</si>
  <si>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</si>
  <si>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</si>
  <si>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</si>
  <si>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</si>
  <si>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</si>
  <si>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</si>
  <si>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</si>
  <si>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</si>
  <si>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</si>
  <si>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</si>
  <si>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</si>
  <si>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</si>
  <si>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</si>
  <si>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</si>
  <si>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</si>
  <si>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</si>
  <si>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</si>
  <si>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</si>
  <si>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</si>
  <si>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</si>
  <si>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</si>
  <si>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</si>
  <si>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</si>
  <si>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</si>
  <si>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</si>
  <si>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</si>
  <si>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</si>
  <si>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</si>
  <si>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</si>
  <si>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</si>
  <si>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</si>
  <si>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</si>
  <si>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</si>
  <si>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</si>
  <si>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</si>
  <si>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</si>
  <si>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</si>
  <si>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</si>
  <si>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</si>
  <si>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</si>
  <si>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</si>
  <si>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</si>
  <si>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</si>
  <si>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</si>
  <si>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</si>
  <si>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</si>
  <si>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</si>
  <si>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</si>
  <si>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</si>
  <si>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</si>
  <si>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</si>
  <si>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</si>
  <si>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</si>
  <si>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</si>
  <si>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</si>
  <si>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</si>
  <si>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</si>
  <si>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</si>
  <si>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</si>
  <si>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</si>
  <si>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</si>
  <si>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</si>
  <si>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</si>
  <si>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</si>
  <si>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</si>
  <si>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</si>
  <si>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</si>
  <si>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</si>
  <si>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</si>
  <si>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</si>
  <si>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</si>
  <si>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</si>
  <si>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</si>
  <si>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</si>
  <si>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</si>
  <si>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</si>
  <si>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</si>
  <si>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</si>
  <si>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</si>
  <si>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</si>
  <si>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</si>
  <si>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</si>
  <si>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</si>
  <si>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</si>
  <si>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</si>
  <si>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</si>
  <si>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</si>
  <si>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</si>
  <si>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</si>
  <si>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</si>
  <si>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</si>
  <si>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</si>
  <si>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</si>
  <si>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</si>
  <si>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</si>
  <si>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</si>
  <si>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</si>
  <si>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</si>
  <si>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</si>
  <si>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</si>
  <si>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</si>
  <si>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</si>
  <si>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</si>
  <si>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</si>
  <si>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</si>
  <si>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</si>
  <si>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</si>
  <si>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</si>
  <si>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</si>
  <si>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</si>
  <si>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</si>
  <si>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</si>
  <si>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</si>
  <si>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</si>
  <si>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</si>
  <si>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</si>
  <si>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</si>
  <si>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</si>
  <si>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</si>
  <si>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</si>
  <si>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</si>
  <si>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</si>
  <si>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</si>
  <si>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</si>
  <si>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</si>
  <si>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</si>
  <si>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</si>
  <si>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</si>
  <si>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</si>
  <si>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</si>
  <si>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</si>
  <si>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</si>
  <si>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</si>
  <si>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</si>
  <si>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</si>
  <si>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</si>
  <si>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</si>
  <si>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</si>
  <si>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</si>
  <si>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</si>
  <si>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</si>
  <si>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</si>
  <si>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</si>
  <si>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</si>
  <si>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</si>
  <si>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</si>
  <si>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</si>
  <si>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</si>
  <si>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</si>
  <si>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</si>
  <si>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</si>
  <si>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</si>
  <si>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</si>
  <si>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</si>
  <si>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</si>
  <si>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</si>
  <si>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</si>
  <si>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</si>
  <si>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</si>
  <si>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</si>
  <si>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</si>
  <si>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</si>
  <si>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</si>
  <si>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</si>
  <si>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</si>
  <si>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</si>
  <si>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</si>
  <si>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</si>
  <si>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</si>
  <si>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</si>
  <si>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</si>
  <si>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</si>
  <si>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</si>
  <si>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</si>
  <si>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</si>
  <si>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</si>
  <si>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</si>
  <si>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</si>
  <si>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</si>
  <si>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</si>
  <si>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</si>
  <si>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</si>
  <si>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</si>
  <si>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</si>
  <si>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</si>
  <si>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</si>
  <si>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</si>
  <si>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</si>
  <si>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</si>
  <si>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</si>
  <si>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</si>
  <si>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</si>
  <si>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</si>
  <si>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</si>
  <si>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</si>
  <si>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</si>
  <si>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</si>
  <si>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</si>
  <si>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</si>
  <si>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</si>
  <si>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</si>
  <si>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</si>
  <si>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</si>
  <si>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</si>
  <si>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</si>
  <si>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</si>
  <si>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</si>
  <si>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</si>
  <si>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</si>
  <si>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</si>
  <si>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</si>
  <si>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</si>
  <si>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</si>
  <si>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</si>
  <si>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</si>
  <si>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</si>
  <si>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</si>
  <si>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</si>
  <si>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</si>
  <si>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</si>
  <si>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</si>
  <si>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</si>
  <si>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</si>
  <si>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</si>
  <si>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</si>
  <si>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</si>
  <si>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</si>
  <si>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</si>
  <si>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</si>
  <si>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</si>
  <si>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</si>
  <si>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</si>
  <si>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</si>
  <si>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</si>
  <si>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</si>
  <si>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</si>
  <si>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</si>
  <si>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</si>
  <si>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</si>
  <si>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</si>
  <si>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</si>
  <si>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</si>
  <si>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</si>
  <si>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</si>
  <si>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</si>
  <si>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</si>
  <si>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</si>
  <si>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</si>
  <si>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</si>
  <si>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</si>
  <si>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</si>
  <si>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</si>
  <si>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</si>
  <si>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</si>
  <si>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</si>
  <si>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</si>
  <si>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</si>
  <si>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</si>
  <si>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</si>
  <si>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</si>
  <si>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</si>
  <si>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</si>
  <si>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</si>
  <si>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</si>
  <si>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</si>
  <si>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</si>
  <si>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</si>
  <si>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</si>
  <si>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</si>
  <si>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</si>
  <si>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</si>
  <si>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</si>
  <si>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</si>
  <si>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</si>
  <si>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</si>
  <si>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</si>
  <si>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</si>
  <si>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</si>
  <si>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</si>
  <si>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</si>
  <si>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</si>
  <si>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</si>
  <si>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</si>
  <si>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</si>
  <si>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</si>
  <si>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</si>
  <si>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</si>
  <si>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</si>
  <si>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</si>
  <si>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</si>
  <si>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</si>
  <si>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</si>
  <si>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</si>
  <si>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</si>
  <si>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</si>
  <si>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</si>
  <si>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</si>
  <si>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</si>
  <si>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</si>
  <si>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</si>
  <si>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</si>
  <si>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</si>
  <si>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</si>
  <si>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</si>
  <si>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</si>
  <si>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</si>
  <si>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</si>
  <si>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</si>
  <si>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</si>
  <si>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</si>
  <si>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</si>
  <si>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</si>
  <si>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</si>
  <si>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</si>
  <si>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</si>
  <si>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</si>
  <si>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</si>
  <si>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</si>
  <si>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</si>
  <si>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</si>
  <si>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</si>
  <si>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</si>
  <si>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</si>
  <si>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</si>
  <si>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</si>
  <si>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</si>
  <si>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</si>
  <si>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</si>
  <si>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</si>
  <si>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</si>
  <si>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</si>
  <si>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</si>
  <si>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</si>
  <si>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</si>
  <si>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</si>
  <si>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</si>
  <si>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</si>
  <si>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</si>
  <si>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</si>
  <si>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</si>
  <si>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</si>
  <si>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</si>
  <si>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</si>
  <si>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</si>
  <si>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</si>
  <si>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</si>
  <si>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</si>
  <si>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</si>
  <si>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</si>
  <si>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</si>
  <si>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</si>
  <si>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</si>
  <si>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</si>
  <si>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</si>
  <si>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</si>
  <si>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</si>
  <si>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</si>
  <si>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</si>
  <si>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</si>
  <si>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</si>
  <si>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</si>
  <si>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</si>
  <si>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</si>
  <si>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</si>
  <si>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</si>
  <si>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</si>
  <si>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</si>
  <si>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</si>
  <si>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</si>
  <si>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</si>
  <si>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</si>
  <si>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</si>
  <si>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</si>
  <si>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</si>
  <si>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</si>
  <si>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</si>
  <si>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</si>
  <si>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</si>
  <si>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</si>
  <si>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</si>
  <si>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</si>
  <si>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</si>
  <si>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</si>
  <si>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</si>
  <si>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</si>
  <si>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</si>
  <si>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</si>
  <si>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</si>
  <si>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</si>
  <si>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</si>
  <si>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</si>
  <si>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</si>
  <si>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</si>
  <si>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</si>
  <si>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</si>
  <si>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</si>
  <si>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</si>
  <si>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</si>
  <si>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</si>
  <si>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</si>
  <si>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</si>
  <si>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</si>
  <si>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</si>
  <si>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</si>
  <si>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</si>
  <si>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</si>
  <si>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</si>
  <si>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</si>
  <si>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</si>
  <si>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</si>
  <si>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</si>
  <si>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</si>
  <si>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</si>
  <si>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</si>
  <si>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</si>
  <si>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</si>
  <si>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</si>
  <si>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</si>
  <si>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</si>
  <si>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</si>
  <si>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</si>
  <si>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</si>
  <si>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</si>
  <si>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</si>
  <si>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</si>
  <si>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</si>
  <si>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</si>
  <si>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</si>
  <si>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</si>
  <si>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</si>
  <si>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</si>
  <si>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</si>
  <si>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</si>
  <si>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</si>
  <si>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</si>
  <si>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</si>
  <si>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</si>
  <si>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</si>
  <si>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</si>
  <si>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</si>
  <si>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</si>
  <si>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</si>
  <si>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</si>
  <si>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</si>
  <si>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</si>
  <si>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</si>
  <si>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</si>
  <si>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</si>
  <si>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</si>
  <si>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</si>
  <si>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</si>
  <si>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</si>
  <si>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</si>
  <si>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</si>
  <si>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</si>
  <si>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</si>
  <si>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</si>
  <si>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</si>
  <si>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</si>
  <si>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</si>
  <si>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</si>
  <si>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</si>
  <si>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</si>
  <si>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</si>
  <si>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</si>
  <si>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</si>
  <si>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</si>
  <si>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</si>
  <si>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</si>
  <si>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</si>
  <si>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</si>
  <si>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</si>
  <si>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</si>
  <si>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</si>
  <si>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</si>
  <si>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</si>
  <si>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</si>
  <si>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</si>
  <si>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</si>
  <si>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</si>
  <si>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</si>
  <si>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</si>
  <si>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</si>
  <si>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</si>
  <si>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</si>
  <si>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</si>
  <si>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</si>
  <si>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</si>
  <si>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</si>
  <si>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</si>
  <si>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</si>
  <si>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</si>
  <si>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</si>
  <si>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</si>
  <si>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</si>
  <si>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</si>
  <si>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</si>
  <si>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</si>
  <si>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</si>
  <si>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</si>
  <si>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</si>
  <si>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</si>
  <si>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</si>
  <si>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</si>
  <si>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</si>
  <si>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</si>
  <si>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</si>
  <si>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</si>
  <si>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</si>
  <si>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</si>
  <si>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</si>
  <si>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</si>
  <si>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</si>
  <si>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</si>
  <si>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</si>
  <si>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</si>
  <si>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</si>
  <si>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</si>
  <si>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</si>
  <si>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</si>
  <si>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</si>
  <si>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</si>
  <si>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</si>
  <si>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</si>
  <si>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</si>
  <si>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</si>
  <si>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</si>
  <si>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</si>
  <si>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</si>
  <si>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</si>
  <si>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</si>
  <si>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</si>
  <si>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</si>
  <si>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</si>
  <si>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</si>
  <si>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</si>
  <si>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</si>
  <si>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</si>
  <si>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</si>
  <si>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</si>
  <si>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</si>
  <si>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</si>
  <si>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</si>
  <si>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</si>
  <si>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</si>
  <si>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</si>
  <si>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</si>
  <si>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</si>
  <si>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</si>
  <si>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</si>
  <si>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</si>
  <si>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</si>
  <si>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</si>
  <si>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</si>
  <si>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</si>
  <si>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</si>
  <si>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</si>
  <si>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</si>
  <si>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</si>
  <si>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</si>
  <si>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</si>
  <si>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</si>
  <si>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</si>
  <si>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</si>
  <si>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</si>
  <si>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</si>
  <si>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</si>
  <si>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</si>
  <si>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</si>
  <si>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</si>
  <si>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</si>
  <si>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</si>
  <si>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</si>
  <si>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</si>
  <si>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</si>
  <si>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</si>
  <si>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</si>
  <si>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</si>
  <si>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</si>
  <si>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</si>
  <si>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</si>
  <si>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</si>
  <si>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</si>
  <si>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</si>
  <si>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</si>
  <si>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</si>
  <si>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</si>
  <si>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</si>
  <si>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</si>
  <si>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</si>
  <si>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</si>
  <si>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</si>
  <si>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</si>
  <si>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</si>
  <si>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</si>
  <si>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</si>
  <si>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</si>
  <si>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</si>
  <si>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</si>
  <si>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</si>
  <si>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</si>
  <si>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</si>
  <si>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</si>
  <si>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</si>
  <si>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</si>
  <si>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</si>
  <si>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</si>
  <si>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</si>
  <si>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</si>
  <si>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</si>
  <si>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</si>
  <si>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</si>
  <si>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</si>
  <si>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</si>
  <si>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</si>
  <si>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</si>
  <si>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</si>
  <si>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</si>
  <si>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</si>
  <si>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</si>
  <si>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</si>
  <si>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</si>
  <si>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</si>
  <si>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</si>
  <si>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</si>
  <si>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</si>
  <si>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</si>
  <si>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</si>
  <si>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</si>
  <si>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</si>
  <si>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</si>
  <si>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</si>
  <si>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</si>
  <si>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</si>
  <si>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</si>
  <si>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</si>
  <si>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</si>
  <si>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</si>
  <si>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</si>
  <si>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</si>
  <si>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</si>
  <si>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</si>
  <si>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</si>
  <si>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</si>
  <si>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</si>
  <si>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</si>
  <si>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</si>
  <si>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</si>
  <si>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</si>
  <si>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</si>
  <si>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</si>
  <si>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</si>
  <si>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</si>
  <si>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</si>
  <si>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</si>
  <si>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</si>
  <si>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</si>
  <si>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</si>
  <si>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</si>
  <si>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</si>
  <si>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</si>
  <si>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</si>
  <si>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</si>
  <si>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</si>
  <si>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</si>
  <si>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</si>
  <si>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</si>
  <si>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</si>
  <si>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</si>
  <si>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</si>
  <si>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</si>
  <si>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</si>
  <si>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</si>
  <si>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</si>
  <si>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</si>
  <si>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</si>
  <si>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</si>
  <si>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</si>
  <si>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</si>
  <si>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</si>
  <si>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</si>
  <si>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</si>
  <si>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</si>
  <si>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</si>
  <si>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</si>
  <si>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</si>
  <si>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</si>
  <si>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</si>
  <si>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</si>
  <si>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</si>
  <si>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</si>
  <si>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</si>
  <si>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</si>
  <si>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</si>
  <si>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</si>
  <si>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</si>
  <si>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</si>
  <si>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</si>
  <si>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</si>
  <si>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</si>
  <si>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</si>
  <si>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</si>
  <si>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</si>
  <si>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</si>
  <si>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</si>
  <si>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</si>
  <si>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</si>
  <si>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</si>
  <si>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</si>
  <si>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</si>
  <si>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</si>
  <si>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</si>
  <si>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</si>
  <si>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</si>
  <si>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</si>
  <si>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</si>
  <si>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</si>
  <si>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</si>
  <si>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</si>
  <si>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</si>
  <si>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</si>
  <si>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</si>
  <si>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</si>
  <si>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</si>
  <si>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</si>
  <si>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</si>
  <si>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</si>
  <si>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</si>
  <si>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</si>
  <si>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</si>
  <si>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</si>
  <si>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</si>
  <si>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</si>
  <si>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</si>
  <si>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</si>
  <si>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</si>
  <si>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</si>
  <si>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</si>
  <si>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</si>
  <si>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</si>
  <si>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</si>
  <si>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</si>
  <si>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</si>
  <si>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</si>
  <si>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</si>
  <si>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</si>
  <si>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</si>
  <si>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</si>
  <si>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</si>
  <si>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</si>
  <si>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</si>
  <si>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</si>
  <si>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</si>
  <si>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</si>
  <si>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</si>
  <si>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</si>
  <si>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</si>
  <si>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</si>
  <si>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</si>
  <si>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</si>
  <si>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</si>
  <si>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</si>
  <si>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</si>
  <si>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</si>
  <si>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</si>
  <si>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</si>
  <si>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</si>
  <si>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</si>
  <si>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</si>
  <si>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</si>
  <si>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</si>
  <si>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</si>
  <si>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</si>
  <si>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</si>
  <si>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</si>
  <si>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</si>
  <si>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</si>
  <si>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</si>
  <si>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</si>
  <si>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</si>
  <si>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</si>
  <si>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</si>
  <si>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</si>
  <si>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</si>
  <si>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</si>
  <si>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</si>
  <si>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</si>
  <si>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</si>
  <si>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</si>
  <si>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</si>
  <si>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</si>
  <si>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</si>
  <si>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</si>
  <si>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</si>
  <si>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</si>
  <si>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</si>
  <si>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</si>
  <si>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</si>
  <si>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</si>
  <si>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</si>
  <si>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</si>
  <si>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</si>
  <si>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</si>
  <si>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</si>
  <si>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</si>
  <si>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</si>
  <si>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</si>
  <si>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</si>
  <si>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</si>
  <si>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</si>
  <si>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</si>
  <si>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</si>
  <si>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</si>
  <si>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</si>
  <si>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</si>
  <si>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</si>
  <si>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</si>
  <si>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</si>
  <si>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</si>
  <si>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</si>
  <si>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</si>
  <si>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</si>
  <si>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</si>
  <si>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</si>
  <si>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</si>
  <si>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</si>
  <si>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</si>
  <si>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</si>
  <si>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</si>
  <si>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</si>
  <si>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</si>
  <si>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</si>
  <si>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</si>
  <si>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</si>
  <si>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</si>
  <si>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</si>
  <si>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</si>
  <si>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</si>
  <si>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</si>
  <si>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</si>
  <si>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</si>
  <si>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</si>
  <si>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</si>
  <si>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</si>
  <si>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</si>
  <si>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</si>
  <si>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</si>
  <si>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</si>
  <si>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</si>
  <si>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</si>
  <si>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</si>
  <si>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</si>
  <si>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</si>
  <si>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</si>
  <si>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</si>
  <si>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</si>
  <si>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</si>
  <si>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</si>
  <si>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</si>
  <si>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</si>
  <si>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</si>
  <si>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</si>
  <si>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</si>
  <si>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</si>
  <si>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</si>
  <si>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</si>
  <si>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</si>
  <si>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</si>
  <si>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</si>
  <si>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</si>
  <si>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</si>
  <si>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</si>
  <si>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</si>
  <si>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</si>
  <si>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</si>
  <si>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</si>
  <si>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</si>
  <si>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</si>
  <si>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</si>
  <si>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</si>
  <si>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</si>
  <si>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</si>
  <si>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</si>
  <si>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</si>
  <si>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</si>
  <si>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</si>
  <si>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</si>
  <si>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</si>
  <si>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</si>
  <si>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</si>
  <si>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</si>
  <si>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</si>
  <si>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</si>
  <si>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</si>
  <si>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</si>
  <si>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</si>
  <si>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</si>
  <si>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</si>
  <si>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</si>
  <si>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</si>
  <si>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</si>
  <si>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</si>
  <si>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</si>
  <si>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</si>
  <si>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</si>
  <si>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</si>
  <si>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</si>
  <si>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</si>
  <si>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</si>
  <si>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</si>
  <si>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</si>
  <si>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</si>
  <si>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</si>
  <si>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</si>
  <si>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</si>
  <si>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</si>
  <si>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</si>
  <si>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</si>
  <si>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</si>
  <si>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</si>
  <si>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</si>
  <si>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</si>
  <si>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</si>
  <si>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</si>
  <si>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</si>
  <si>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</si>
  <si>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</si>
  <si>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</si>
  <si>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</si>
  <si>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</si>
  <si>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</si>
  <si>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</si>
  <si>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</si>
  <si>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</si>
  <si>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</si>
  <si>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</si>
  <si>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</si>
  <si>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</si>
  <si>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</si>
  <si>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</si>
  <si>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</si>
  <si>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</si>
  <si>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</si>
  <si>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</si>
  <si>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</si>
  <si>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</si>
  <si>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</si>
  <si>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</si>
  <si>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</si>
  <si>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</si>
  <si>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</si>
  <si>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</si>
  <si>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</si>
  <si>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</si>
  <si>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</si>
  <si>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</si>
  <si>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</si>
  <si>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</si>
  <si>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</si>
  <si>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</si>
  <si>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</si>
  <si>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</si>
  <si>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</si>
  <si>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</si>
  <si>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</si>
  <si>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</si>
  <si>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</si>
  <si>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</si>
  <si>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</si>
  <si>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</si>
  <si>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</si>
  <si>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</si>
  <si>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</si>
  <si>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</si>
  <si>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</si>
  <si>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</si>
  <si>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</si>
  <si>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</si>
  <si>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</si>
  <si>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</si>
  <si>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</si>
  <si>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</si>
  <si>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</si>
  <si>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</si>
  <si>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</si>
  <si>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</si>
  <si>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</si>
  <si>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</si>
  <si>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</si>
  <si>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</si>
  <si>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</si>
  <si>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</si>
  <si>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</si>
  <si>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</si>
  <si>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</si>
  <si>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</si>
  <si>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</si>
  <si>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</si>
  <si>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</si>
  <si>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</si>
  <si>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</si>
  <si>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</si>
  <si>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</si>
  <si>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</si>
  <si>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</si>
  <si>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</si>
  <si>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</si>
  <si>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</si>
  <si>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</si>
  <si>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</si>
  <si>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</si>
  <si>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</si>
  <si>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</si>
  <si>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</si>
  <si>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</si>
  <si>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</si>
  <si>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</si>
  <si>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</si>
  <si>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</si>
  <si>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</si>
  <si>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</si>
  <si>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</si>
  <si>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</si>
  <si>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</si>
  <si>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</si>
  <si>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</si>
  <si>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</si>
  <si>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</si>
  <si>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</si>
  <si>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</si>
  <si>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</si>
  <si>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</si>
  <si>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</si>
  <si>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</si>
  <si>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</si>
  <si>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</si>
  <si>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</si>
  <si>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</si>
  <si>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</si>
  <si>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</si>
  <si>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</si>
  <si>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</si>
  <si>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</si>
  <si>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</si>
  <si>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</si>
  <si>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</si>
  <si>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</si>
  <si>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</si>
  <si>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</si>
  <si>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</si>
  <si>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</si>
  <si>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</si>
  <si>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</si>
  <si>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</si>
  <si>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</si>
  <si>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</si>
  <si>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</si>
  <si>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</si>
  <si>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</si>
  <si>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</si>
  <si>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</si>
  <si>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</si>
  <si>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</si>
  <si>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</si>
  <si>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</si>
  <si>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</si>
  <si>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</si>
  <si>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</si>
  <si>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</si>
  <si>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</si>
  <si>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</si>
  <si>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</si>
  <si>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</si>
  <si>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</si>
  <si>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</si>
  <si>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</si>
  <si>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</si>
  <si>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</si>
  <si>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</si>
  <si>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</si>
  <si>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</si>
  <si>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</si>
  <si>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</si>
  <si>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</si>
  <si>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</si>
  <si>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</si>
  <si>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</si>
  <si>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</si>
  <si>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</si>
  <si>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</si>
  <si>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</si>
  <si>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</si>
  <si>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</si>
  <si>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</si>
  <si>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</si>
  <si>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</si>
  <si>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</si>
  <si>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</si>
  <si>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</si>
  <si>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</si>
  <si>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</si>
  <si>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</si>
  <si>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</si>
  <si>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</si>
  <si>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</si>
  <si>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</si>
  <si>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</si>
  <si>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</si>
  <si>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</si>
  <si>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</si>
  <si>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</si>
  <si>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</si>
  <si>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</si>
  <si>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</si>
  <si>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</si>
  <si>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</si>
  <si>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</si>
  <si>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</si>
  <si>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</si>
  <si>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</si>
  <si>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</si>
  <si>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</si>
  <si>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</si>
  <si>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</si>
  <si>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</si>
  <si>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</si>
  <si>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</si>
  <si>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</si>
  <si>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</si>
  <si>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</si>
  <si>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</si>
  <si>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</si>
  <si>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</si>
  <si>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</si>
  <si>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</si>
  <si>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</si>
  <si>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</si>
  <si>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</si>
  <si>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</si>
  <si>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</si>
  <si>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</si>
  <si>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</si>
  <si>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</si>
  <si>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</si>
  <si>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</si>
  <si>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</si>
  <si>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</si>
  <si>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</si>
  <si>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</si>
  <si>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</si>
  <si>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</si>
  <si>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</si>
  <si>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</si>
  <si>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</si>
  <si>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</si>
  <si>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</si>
  <si>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</si>
  <si>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</si>
  <si>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</si>
  <si>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</si>
  <si>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</si>
  <si>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</si>
  <si>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</si>
  <si>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</si>
  <si>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</si>
  <si>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</si>
  <si>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</si>
  <si>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</si>
  <si>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</si>
  <si>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</si>
  <si>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</si>
  <si>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</si>
  <si>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</si>
  <si>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</si>
  <si>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</si>
  <si>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</si>
  <si>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</si>
  <si>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</si>
  <si>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</si>
  <si>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</si>
  <si>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</si>
  <si>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</si>
  <si>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</si>
  <si>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</si>
  <si>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</si>
  <si>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</si>
  <si>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</si>
  <si>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</si>
  <si>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</si>
  <si>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</si>
  <si>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</si>
  <si>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</si>
  <si>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</si>
  <si>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</si>
  <si>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</si>
  <si>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</si>
  <si>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</si>
  <si>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</si>
  <si>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</si>
  <si>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</si>
  <si>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</si>
  <si>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</si>
  <si>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</si>
  <si>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</si>
  <si>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</si>
  <si>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</si>
  <si>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</si>
  <si>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</si>
  <si>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</si>
  <si>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</si>
  <si>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</si>
  <si>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</si>
  <si>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</si>
  <si>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</si>
  <si>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</si>
  <si>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</si>
  <si>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</si>
  <si>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</si>
  <si>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</si>
  <si>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</si>
  <si>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</si>
  <si>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</si>
  <si>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</si>
  <si>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</si>
  <si>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</si>
  <si>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</si>
  <si>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</si>
  <si>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</si>
  <si>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</si>
  <si>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</si>
  <si>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</si>
  <si>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</si>
  <si>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</si>
  <si>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</si>
  <si>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</si>
  <si>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</si>
  <si>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</si>
  <si>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</si>
  <si>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</si>
  <si>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</si>
  <si>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</si>
  <si>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</si>
  <si>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</si>
  <si>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</si>
  <si>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</si>
  <si>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</si>
  <si>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</si>
  <si>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</si>
  <si>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</si>
  <si>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</si>
  <si>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</si>
  <si>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</si>
  <si>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</si>
  <si>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</si>
  <si>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</si>
  <si>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</si>
  <si>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</si>
  <si>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</si>
  <si>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</si>
  <si>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</si>
  <si>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</si>
  <si>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</si>
  <si>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</si>
  <si>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</si>
  <si>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</si>
  <si>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</si>
  <si>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</si>
  <si>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</si>
  <si>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</si>
  <si>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</si>
  <si>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</si>
  <si>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</si>
  <si>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</si>
  <si>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</si>
  <si>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</si>
  <si>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</si>
  <si>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</si>
  <si>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</si>
  <si>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</si>
  <si>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</si>
  <si>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</si>
  <si>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</si>
  <si>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</si>
  <si>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</si>
  <si>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</si>
  <si>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</si>
  <si>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</si>
  <si>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</si>
  <si>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</si>
  <si>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</si>
  <si>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</si>
  <si>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</si>
  <si>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</si>
  <si>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</si>
  <si>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</si>
  <si>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</si>
  <si>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</si>
  <si>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</si>
  <si>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</si>
  <si>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</si>
  <si>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</si>
  <si>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</si>
  <si>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</si>
  <si>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</si>
  <si>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</si>
  <si>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</si>
  <si>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</si>
  <si>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</si>
  <si>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</si>
  <si>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</si>
  <si>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</si>
  <si>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</si>
  <si>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</si>
  <si>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</si>
  <si>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</si>
  <si>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</si>
  <si>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</si>
  <si>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</si>
  <si>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</si>
  <si>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</si>
  <si>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</si>
  <si>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</si>
  <si>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</si>
  <si>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</si>
  <si>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</si>
  <si>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</si>
  <si>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</si>
  <si>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</si>
  <si>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</si>
  <si>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</si>
  <si>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</si>
  <si>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</si>
  <si>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</si>
  <si>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</si>
  <si>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</si>
  <si>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</si>
  <si>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</si>
  <si>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</si>
  <si>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</si>
  <si>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</si>
  <si>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</si>
  <si>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</si>
  <si>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</si>
  <si>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</si>
  <si>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</si>
  <si>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</si>
  <si>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</si>
  <si>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</si>
  <si>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</si>
  <si>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</si>
  <si>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</si>
  <si>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</si>
  <si>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</si>
  <si>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</si>
  <si>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</si>
  <si>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</si>
  <si>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</si>
  <si>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</si>
  <si>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</si>
  <si>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</si>
  <si>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</si>
  <si>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</si>
  <si>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</si>
  <si>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</si>
  <si>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</si>
  <si>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</si>
  <si>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</si>
  <si>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</si>
  <si>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</si>
  <si>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</si>
  <si>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</si>
  <si>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</si>
  <si>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</si>
  <si>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</si>
  <si>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</si>
  <si>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</si>
  <si>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</si>
  <si>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</si>
  <si>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</si>
  <si>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</si>
  <si>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</si>
  <si>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</si>
  <si>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</si>
  <si>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</si>
  <si>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</si>
  <si>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</si>
  <si>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</si>
  <si>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</si>
  <si>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</si>
  <si>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</si>
  <si>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</si>
  <si>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</si>
  <si>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</si>
  <si>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</si>
  <si>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</si>
  <si>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</si>
  <si>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</si>
  <si>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</si>
  <si>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</si>
  <si>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</si>
  <si>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</si>
  <si>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</si>
  <si>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</si>
  <si>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</si>
  <si>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</si>
  <si>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</si>
  <si>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</si>
  <si>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</si>
  <si>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</si>
  <si>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</si>
  <si>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</si>
  <si>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</si>
  <si>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</si>
  <si>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</si>
  <si>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</si>
  <si>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</si>
  <si>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</si>
  <si>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</si>
  <si>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</si>
  <si>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</si>
  <si>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</si>
  <si>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</si>
  <si>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</si>
  <si>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</si>
  <si>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</si>
  <si>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</si>
  <si>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</si>
  <si>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</si>
  <si>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</si>
  <si>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</si>
  <si>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</si>
  <si>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</si>
  <si>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</si>
  <si>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</si>
  <si>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</si>
  <si>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</si>
  <si>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</si>
  <si>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</si>
  <si>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</si>
  <si>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</si>
  <si>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</si>
  <si>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</si>
  <si>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</si>
  <si>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</si>
  <si>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</si>
  <si>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</si>
  <si>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</si>
  <si>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</si>
  <si>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</si>
  <si>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</si>
  <si>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</si>
  <si>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</si>
  <si>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</si>
  <si>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</si>
  <si>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</si>
  <si>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</si>
  <si>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</si>
  <si>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</si>
  <si>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</si>
  <si>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</si>
  <si>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</si>
  <si>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</si>
  <si>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</si>
  <si>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</si>
  <si>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</si>
  <si>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</si>
  <si>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</si>
  <si>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</si>
  <si>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</si>
  <si>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</si>
  <si>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</si>
  <si>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</si>
  <si>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</si>
  <si>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</si>
  <si>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</si>
  <si>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</si>
  <si>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</si>
  <si>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</si>
  <si>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</si>
  <si>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</si>
  <si>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</si>
  <si>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</si>
  <si>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</si>
  <si>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</si>
  <si>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</si>
  <si>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</si>
  <si>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</si>
  <si>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</si>
  <si>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</si>
  <si>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</si>
  <si>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</si>
  <si>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</si>
  <si>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</si>
  <si>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</si>
  <si>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</si>
  <si>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</si>
  <si>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</si>
  <si>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</si>
  <si>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</si>
  <si>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</si>
  <si>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</si>
  <si>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</si>
  <si>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</si>
  <si>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</si>
  <si>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</si>
  <si>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</si>
  <si>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</si>
  <si>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</si>
  <si>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</si>
  <si>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</si>
  <si>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</si>
  <si>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</si>
  <si>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</si>
  <si>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</si>
  <si>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</si>
  <si>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</si>
  <si>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</si>
  <si>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</si>
  <si>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</si>
  <si>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</si>
  <si>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</si>
  <si>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</si>
  <si>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</si>
  <si>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</si>
  <si>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</si>
  <si>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</si>
  <si>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</si>
  <si>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</si>
  <si>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</si>
  <si>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</si>
  <si>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</si>
  <si>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</si>
  <si>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</si>
  <si>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</si>
  <si>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</si>
  <si>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</si>
  <si>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</si>
  <si>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</si>
  <si>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</si>
  <si>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</si>
  <si>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</si>
  <si>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</si>
  <si>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</si>
  <si>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</si>
  <si>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</si>
  <si>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</si>
  <si>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</si>
  <si>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</si>
  <si>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</si>
  <si>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</si>
  <si>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</si>
  <si>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</si>
  <si>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</si>
  <si>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</si>
  <si>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</si>
  <si>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</si>
  <si>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</si>
  <si>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</si>
  <si>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</si>
  <si>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</si>
  <si>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</si>
  <si>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</si>
  <si>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</si>
  <si>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</si>
  <si>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</si>
  <si>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</si>
  <si>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</si>
  <si>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</si>
  <si>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</si>
  <si>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</si>
  <si>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</si>
  <si>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</si>
  <si>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</si>
  <si>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</si>
  <si>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</si>
  <si>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</si>
  <si>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</si>
  <si>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</si>
  <si>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</si>
  <si>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</si>
  <si>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</si>
  <si>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</si>
  <si>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</si>
  <si>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</si>
  <si>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</si>
  <si>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</si>
  <si>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</si>
  <si>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</si>
  <si>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</si>
  <si>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</si>
  <si>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</si>
  <si>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</si>
  <si>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</si>
  <si>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</si>
  <si>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</si>
  <si>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</si>
  <si>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</si>
  <si>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</si>
  <si>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</si>
  <si>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</si>
  <si>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</si>
  <si>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</si>
  <si>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</si>
  <si>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</si>
  <si>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</si>
  <si>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</si>
  <si>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</si>
  <si>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</si>
  <si>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</si>
  <si>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</si>
  <si>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</si>
  <si>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</si>
  <si>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</si>
  <si>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</si>
  <si>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</si>
  <si>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</si>
  <si>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</si>
  <si>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</si>
  <si>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</si>
  <si>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</si>
  <si>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</si>
  <si>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</si>
  <si>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</si>
  <si>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</si>
  <si>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</si>
  <si>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</si>
  <si>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</si>
  <si>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</si>
  <si>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</si>
  <si>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</si>
  <si>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</si>
  <si>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</si>
  <si>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</si>
  <si>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</si>
  <si>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</si>
  <si>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</si>
  <si>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</si>
  <si>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</si>
  <si>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</si>
  <si>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</si>
  <si>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</si>
  <si>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</si>
  <si>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</si>
  <si>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</si>
  <si>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</si>
  <si>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</si>
  <si>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</si>
  <si>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</si>
  <si>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</si>
  <si>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</si>
  <si>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</si>
  <si>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</si>
  <si>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</si>
  <si>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</si>
  <si>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</si>
  <si>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</si>
  <si>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</si>
  <si>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</si>
  <si>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</si>
  <si>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</si>
  <si>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</si>
  <si>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</si>
  <si>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</si>
  <si>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</si>
  <si>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</si>
  <si>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</si>
  <si>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</si>
  <si>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</si>
  <si>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</si>
  <si>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</si>
  <si>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</si>
  <si>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</si>
  <si>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</si>
  <si>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</si>
  <si>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</si>
  <si>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</si>
  <si>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</si>
  <si>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</si>
  <si>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</si>
  <si>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</si>
  <si>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</si>
  <si>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</si>
  <si>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</si>
  <si>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</si>
  <si>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</si>
  <si>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</si>
  <si>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</si>
  <si>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</si>
  <si>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</si>
  <si>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</si>
  <si>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</si>
  <si>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</si>
  <si>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</si>
  <si>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</si>
  <si>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</si>
  <si>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</si>
  <si>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</si>
  <si>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</si>
  <si>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</si>
  <si>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</si>
  <si>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</si>
  <si>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</si>
  <si>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</si>
  <si>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</si>
  <si>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</si>
  <si>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</si>
  <si>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</si>
  <si>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</si>
  <si>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</si>
  <si>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</si>
  <si>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</si>
  <si>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</si>
  <si>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</si>
  <si>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</si>
  <si>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</si>
  <si>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</si>
  <si>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</si>
  <si>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</si>
  <si>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</si>
  <si>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</si>
  <si>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</si>
  <si>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</si>
  <si>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</si>
  <si>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</si>
  <si>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</si>
  <si>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</si>
  <si>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</si>
  <si>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</si>
  <si>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</si>
  <si>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</si>
  <si>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</si>
  <si>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</si>
  <si>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</si>
  <si>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</si>
  <si>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</si>
  <si>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</si>
  <si>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</si>
  <si>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</si>
  <si>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</si>
  <si>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</si>
  <si>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</si>
  <si>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</si>
  <si>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</si>
  <si>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</si>
  <si>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</si>
  <si>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</si>
  <si>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</si>
  <si>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</si>
  <si>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</si>
  <si>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</si>
  <si>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</si>
  <si>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</si>
  <si>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</si>
  <si>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</si>
  <si>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</si>
  <si>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</si>
  <si>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</si>
  <si>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</si>
  <si>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</si>
  <si>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</si>
  <si>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</si>
  <si>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</si>
  <si>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</si>
  <si>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</si>
  <si>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</si>
  <si>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</si>
  <si>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</si>
  <si>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</si>
  <si>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</si>
  <si>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</si>
  <si>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</si>
  <si>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</si>
  <si>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</si>
  <si>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</si>
  <si>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</si>
  <si>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</si>
  <si>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</si>
  <si>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</si>
  <si>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</si>
  <si>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</si>
  <si>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</si>
  <si>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</si>
  <si>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</si>
  <si>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</si>
  <si>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</si>
  <si>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</si>
  <si>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</si>
  <si>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</si>
  <si>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</si>
  <si>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</si>
  <si>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</si>
  <si>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</si>
  <si>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</si>
  <si>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</si>
  <si>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</si>
  <si>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</si>
  <si>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</si>
  <si>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</si>
  <si>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</si>
  <si>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</si>
  <si>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</si>
  <si>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</si>
  <si>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</si>
  <si>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</si>
  <si>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</si>
  <si>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</si>
  <si>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</si>
  <si>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</si>
  <si>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</si>
  <si>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</si>
  <si>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</si>
  <si>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</si>
  <si>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</si>
  <si>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</si>
  <si>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</si>
  <si>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</si>
  <si>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</si>
  <si>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</si>
  <si>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</si>
  <si>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</si>
  <si>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</si>
  <si>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</si>
  <si>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</si>
  <si>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</si>
  <si>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</si>
  <si>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</si>
  <si>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</si>
  <si>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</si>
  <si>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</si>
  <si>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</si>
  <si>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</si>
  <si>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</si>
  <si>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</si>
  <si>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</si>
  <si>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</si>
  <si>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</si>
  <si>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</si>
  <si>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</si>
  <si>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</si>
  <si>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</si>
  <si>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</si>
  <si>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</si>
  <si>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</si>
  <si>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</si>
  <si>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</si>
  <si>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</si>
  <si>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</si>
  <si>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</si>
  <si>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</si>
  <si>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</si>
  <si>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</si>
  <si>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</si>
  <si>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</si>
  <si>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</si>
  <si>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</si>
  <si>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</si>
  <si>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</si>
  <si>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</si>
  <si>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</si>
  <si>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</si>
  <si>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</si>
  <si>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</si>
  <si>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</si>
  <si>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</si>
  <si>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</si>
  <si>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</si>
  <si>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</si>
  <si>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</si>
  <si>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</si>
  <si>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</si>
  <si>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</si>
  <si>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</si>
  <si>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</si>
  <si>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</si>
  <si>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</si>
  <si>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</si>
  <si>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</si>
  <si>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</si>
  <si>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</si>
  <si>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</si>
  <si>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</si>
  <si>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</si>
  <si>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</si>
  <si>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</si>
  <si>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</si>
  <si>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</si>
  <si>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</si>
  <si>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</si>
  <si>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</si>
  <si>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</si>
  <si>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</si>
  <si>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</si>
  <si>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</si>
  <si>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</si>
  <si>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</si>
  <si>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</si>
  <si>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</si>
  <si>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</si>
  <si>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</si>
  <si>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</si>
  <si>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</si>
  <si>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</si>
  <si>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</si>
  <si>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</si>
  <si>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</si>
  <si>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</si>
  <si>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</si>
  <si>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</si>
  <si>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</si>
  <si>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</si>
  <si>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</si>
  <si>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</si>
  <si>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</si>
  <si>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</si>
  <si>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</si>
  <si>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</si>
  <si>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</si>
  <si>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</si>
  <si>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</si>
  <si>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</si>
  <si>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</si>
  <si>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</si>
  <si>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</si>
  <si>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</si>
  <si>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</si>
  <si>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</si>
  <si>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</si>
  <si>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</si>
  <si>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</si>
  <si>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</si>
  <si>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</si>
  <si>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</si>
  <si>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</si>
  <si>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</si>
  <si>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</si>
  <si>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</si>
  <si>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</si>
  <si>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</si>
  <si>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</si>
  <si>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</si>
  <si>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</si>
  <si>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</si>
  <si>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</si>
  <si>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</si>
  <si>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</si>
  <si>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</si>
  <si>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</si>
  <si>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</si>
  <si>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</si>
  <si>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</si>
  <si>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</si>
  <si>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</si>
  <si>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</si>
  <si>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</si>
  <si>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</si>
  <si>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</si>
  <si>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</si>
  <si>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</si>
  <si>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</si>
  <si>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</si>
  <si>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</si>
  <si>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</si>
  <si>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</si>
  <si>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</si>
  <si>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</si>
  <si>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</si>
  <si>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</si>
  <si>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</si>
  <si>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</si>
  <si>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</si>
  <si>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</si>
  <si>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</si>
  <si>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</si>
  <si>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</si>
  <si>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</si>
  <si>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</si>
  <si>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</si>
  <si>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</si>
  <si>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</si>
  <si>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</si>
  <si>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</si>
  <si>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</si>
  <si>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</si>
  <si>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</si>
  <si>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</si>
  <si>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</si>
  <si>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</si>
  <si>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</si>
  <si>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</si>
  <si>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</si>
  <si>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</si>
  <si>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</si>
  <si>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</si>
  <si>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</si>
  <si>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</si>
  <si>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</si>
  <si>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</si>
  <si>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</si>
  <si>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</si>
  <si>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</si>
  <si>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</si>
  <si>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</si>
  <si>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</si>
  <si>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</si>
  <si>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</si>
  <si>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</si>
  <si>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</si>
  <si>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</si>
  <si>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</si>
  <si>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</si>
  <si>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</si>
  <si>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</si>
  <si>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</si>
  <si>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</si>
  <si>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</si>
  <si>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</si>
  <si>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</si>
  <si>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</si>
  <si>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</si>
  <si>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</si>
  <si>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</si>
  <si>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</si>
  <si>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</si>
  <si>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</si>
  <si>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</si>
  <si>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</si>
  <si>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</si>
  <si>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</si>
  <si>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</si>
  <si>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</si>
  <si>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</si>
  <si>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</si>
  <si>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</si>
  <si>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</si>
  <si>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</si>
  <si>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</si>
  <si>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</si>
  <si>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</si>
  <si>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</si>
  <si>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</si>
  <si>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</si>
  <si>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</si>
  <si>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</si>
  <si>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</si>
  <si>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</si>
  <si>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</si>
  <si>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</si>
  <si>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</si>
  <si>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</si>
  <si>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</si>
  <si>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</si>
  <si>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</si>
  <si>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</si>
  <si>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</si>
  <si>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</si>
  <si>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</si>
  <si>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</si>
  <si>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</si>
  <si>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</si>
  <si>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</si>
  <si>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</si>
  <si>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</si>
  <si>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</si>
  <si>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</si>
  <si>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</si>
  <si>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</si>
  <si>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</si>
  <si>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</si>
  <si>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</si>
  <si>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</si>
  <si>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</si>
  <si>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</si>
  <si>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</si>
  <si>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</si>
  <si>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</si>
  <si>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</si>
  <si>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</si>
  <si>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</si>
  <si>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</si>
  <si>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</si>
  <si>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</si>
  <si>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</si>
  <si>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</si>
  <si>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</si>
  <si>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</si>
  <si>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</si>
  <si>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</si>
  <si>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</si>
  <si>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</si>
  <si>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</si>
  <si>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</si>
  <si>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</si>
  <si>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</si>
  <si>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</si>
  <si>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</si>
  <si>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</si>
  <si>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</si>
  <si>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</si>
  <si>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</si>
  <si>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</si>
  <si>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</si>
  <si>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</si>
  <si>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</si>
  <si>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</si>
  <si>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</si>
  <si>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</si>
  <si>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</si>
  <si>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</si>
  <si>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</si>
  <si>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</si>
  <si>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</si>
  <si>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</si>
  <si>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</si>
  <si>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</si>
  <si>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</si>
  <si>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</si>
  <si>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</si>
  <si>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</si>
  <si>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</si>
  <si>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</si>
  <si>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</si>
  <si>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</si>
  <si>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</si>
  <si>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</si>
  <si>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</si>
  <si>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</si>
  <si>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</si>
  <si>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</si>
  <si>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</si>
  <si>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</si>
  <si>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</si>
  <si>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</si>
  <si>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</si>
  <si>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</si>
  <si>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</si>
  <si>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</si>
  <si>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</si>
  <si>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</si>
  <si>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</si>
  <si>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</si>
  <si>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</si>
  <si>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</si>
  <si>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</si>
  <si>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</si>
  <si>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</si>
  <si>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</si>
  <si>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</si>
  <si>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</si>
  <si>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</si>
  <si>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</si>
  <si>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</si>
  <si>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</si>
  <si>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</si>
  <si>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</si>
  <si>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</si>
  <si>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</si>
  <si>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</si>
  <si>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</si>
  <si>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</si>
  <si>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</si>
  <si>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</si>
  <si>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</si>
  <si>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</si>
  <si>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</si>
  <si>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</si>
  <si>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</si>
  <si>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</si>
  <si>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</si>
  <si>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</si>
  <si>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</si>
  <si>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</si>
  <si>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</si>
  <si>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</si>
  <si>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</si>
  <si>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</si>
  <si>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</si>
  <si>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</si>
  <si>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</si>
  <si>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</si>
  <si>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</si>
  <si>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</si>
  <si>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</si>
  <si>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</si>
  <si>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</si>
  <si>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</si>
  <si>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</si>
  <si>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</si>
  <si>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</si>
  <si>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</si>
  <si>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</si>
  <si>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</si>
  <si>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</si>
  <si>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</si>
  <si>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</si>
  <si>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</si>
  <si>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</si>
  <si>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</si>
  <si>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</si>
  <si>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</si>
  <si>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</si>
  <si>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</si>
  <si>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</si>
  <si>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</si>
  <si>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</si>
  <si>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</si>
  <si>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</si>
  <si>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</si>
  <si>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</si>
  <si>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</si>
  <si>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</si>
  <si>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</si>
  <si>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</si>
  <si>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</si>
  <si>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</si>
  <si>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</si>
  <si>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</si>
  <si>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</si>
  <si>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</si>
  <si>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</si>
  <si>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</si>
  <si>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</si>
  <si>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</si>
  <si>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</si>
  <si>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</si>
  <si>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</si>
  <si>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</si>
  <si>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</si>
  <si>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</si>
  <si>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</si>
  <si>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</si>
  <si>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</si>
  <si>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</si>
  <si>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</si>
  <si>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</si>
  <si>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</si>
  <si>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</si>
  <si>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</si>
  <si>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</si>
  <si>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</si>
  <si>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</si>
  <si>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</si>
  <si>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</si>
  <si>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</si>
  <si>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</si>
  <si>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</si>
  <si>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</si>
  <si>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</si>
  <si>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</si>
  <si>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</si>
  <si>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</si>
  <si>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</si>
  <si>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</si>
  <si>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</si>
  <si>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</si>
  <si>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</si>
  <si>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</si>
  <si>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</si>
  <si>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</si>
  <si>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</si>
  <si>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</si>
  <si>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</si>
  <si>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</si>
  <si>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</si>
  <si>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</si>
  <si>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</si>
  <si>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</si>
  <si>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</si>
  <si>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</si>
  <si>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</si>
  <si>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</si>
  <si>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</si>
  <si>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</si>
  <si>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</si>
  <si>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</si>
  <si>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</si>
  <si>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</si>
  <si>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</si>
  <si>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</si>
  <si>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</si>
  <si>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</si>
  <si>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</si>
  <si>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</si>
  <si>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</si>
  <si>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</si>
  <si>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</si>
  <si>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</si>
  <si>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</si>
  <si>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</si>
  <si>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</si>
  <si>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</si>
  <si>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</si>
  <si>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</si>
  <si>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</si>
  <si>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</si>
  <si>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</si>
  <si>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</si>
  <si>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</si>
  <si>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</si>
  <si>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</si>
  <si>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</si>
  <si>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</si>
  <si>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</si>
  <si>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</si>
  <si>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</si>
  <si>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</si>
  <si>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</si>
  <si>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</si>
  <si>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</si>
  <si>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</si>
  <si>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</si>
  <si>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</si>
  <si>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</si>
  <si>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</si>
  <si>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</si>
  <si>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</si>
  <si>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</si>
  <si>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</si>
  <si>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</si>
  <si>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</si>
  <si>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</si>
  <si>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</si>
  <si>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</si>
  <si>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</si>
  <si>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</si>
  <si>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</si>
  <si>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</si>
  <si>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</si>
  <si>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</si>
  <si>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</si>
  <si>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</si>
  <si>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</si>
  <si>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</si>
  <si>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</si>
  <si>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</si>
  <si>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</si>
  <si>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</si>
  <si>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</si>
  <si>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</si>
  <si>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</si>
  <si>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</si>
  <si>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</si>
  <si>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</si>
  <si>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</si>
  <si>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</si>
  <si>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</si>
  <si>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</si>
  <si>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</si>
  <si>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</si>
  <si>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</si>
  <si>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</si>
  <si>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</si>
  <si>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</si>
  <si>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</si>
  <si>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</si>
  <si>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</si>
  <si>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</si>
  <si>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</si>
  <si>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</si>
  <si>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</si>
  <si>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</si>
  <si>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</si>
  <si>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</si>
  <si>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</si>
  <si>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</si>
  <si>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</si>
  <si>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</si>
  <si>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</si>
  <si>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</si>
  <si>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</si>
  <si>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</si>
  <si>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</si>
  <si>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</si>
  <si>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</si>
  <si>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</si>
  <si>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</si>
  <si>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</si>
  <si>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</si>
  <si>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</si>
  <si>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</si>
  <si>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</si>
  <si>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</si>
  <si>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</si>
  <si>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</si>
  <si>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</si>
  <si>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</si>
  <si>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</si>
  <si>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</si>
  <si>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</si>
  <si>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</si>
  <si>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</si>
  <si>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</si>
  <si>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</si>
  <si>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</si>
  <si>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</si>
  <si>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</si>
  <si>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</si>
  <si>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</si>
  <si>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</si>
  <si>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</si>
  <si>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</si>
  <si>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</si>
  <si>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</si>
  <si>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</si>
  <si>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</si>
  <si>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</si>
  <si>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</si>
  <si>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</si>
  <si>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</si>
  <si>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</si>
  <si>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</si>
  <si>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</si>
  <si>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</si>
  <si>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</si>
  <si>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</si>
  <si>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</si>
  <si>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</si>
  <si>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</si>
  <si>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</si>
  <si>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</si>
  <si>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</si>
  <si>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</si>
  <si>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</si>
  <si>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</si>
  <si>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</si>
  <si>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</si>
  <si>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</si>
  <si>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</si>
  <si>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</si>
  <si>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</si>
  <si>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</si>
  <si>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</si>
  <si>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</si>
  <si>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</si>
  <si>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</si>
  <si>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</si>
  <si>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</si>
  <si>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</si>
  <si>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</si>
  <si>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</si>
  <si>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</si>
  <si>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</si>
  <si>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</si>
  <si>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</si>
  <si>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</si>
  <si>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</si>
  <si>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</si>
  <si>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</si>
  <si>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</si>
  <si>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</si>
  <si>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</si>
  <si>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</si>
  <si>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</si>
  <si>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</si>
  <si>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</si>
  <si>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</si>
  <si>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</si>
  <si>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</si>
  <si>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</si>
  <si>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</si>
  <si>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</si>
  <si>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</si>
  <si>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</si>
  <si>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</si>
  <si>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</si>
  <si>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</si>
  <si>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</si>
  <si>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</si>
  <si>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</si>
  <si>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</si>
  <si>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</si>
  <si>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</si>
  <si>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</si>
  <si>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</si>
  <si>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</si>
  <si>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</si>
  <si>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</si>
  <si>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</si>
  <si>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</si>
  <si>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</si>
  <si>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</si>
  <si>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</si>
  <si>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</si>
  <si>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</si>
  <si>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</si>
  <si>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</si>
  <si>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</si>
  <si>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</si>
  <si>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</si>
  <si>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</si>
  <si>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</si>
  <si>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</si>
  <si>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</si>
  <si>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</si>
  <si>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</si>
  <si>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</si>
  <si>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</si>
  <si>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</si>
  <si>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</si>
  <si>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</si>
  <si>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</si>
  <si>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</si>
  <si>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</si>
  <si>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</si>
  <si>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</si>
  <si>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</si>
  <si>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</si>
  <si>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</si>
  <si>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</si>
  <si>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</si>
  <si>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</si>
  <si>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</si>
  <si>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</si>
  <si>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</si>
  <si>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</si>
  <si>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</si>
  <si>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</si>
  <si>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</si>
  <si>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</si>
  <si>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</si>
  <si>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</si>
  <si>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</si>
  <si>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</si>
  <si>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</si>
  <si>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</si>
  <si>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</si>
  <si>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</si>
  <si>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</si>
  <si>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</si>
  <si>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</si>
  <si>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</si>
  <si>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</si>
  <si>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</si>
  <si>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</si>
  <si>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</si>
  <si>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</si>
  <si>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</si>
  <si>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</si>
  <si>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</si>
  <si>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</si>
  <si>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</si>
  <si>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</si>
  <si>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</si>
  <si>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</si>
  <si>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</si>
  <si>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</si>
  <si>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</si>
  <si>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</si>
  <si>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</si>
  <si>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</si>
  <si>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</si>
  <si>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</si>
  <si>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</si>
  <si>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</si>
  <si>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</si>
  <si>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</si>
  <si>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</si>
  <si>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</si>
  <si>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</si>
  <si>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</si>
  <si>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</si>
  <si>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</si>
  <si>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</si>
  <si>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</si>
  <si>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</si>
  <si>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</si>
  <si>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</si>
  <si>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</si>
  <si>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</si>
  <si>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</si>
  <si>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</si>
  <si>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</si>
  <si>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</si>
  <si>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</si>
  <si>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</si>
  <si>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</si>
  <si>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</si>
  <si>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</si>
  <si>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</si>
  <si>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</si>
  <si>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</si>
  <si>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</si>
  <si>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</si>
  <si>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</si>
  <si>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</si>
  <si>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</si>
  <si>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</si>
  <si>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</si>
  <si>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</si>
  <si>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</si>
  <si>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</si>
  <si>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</si>
  <si>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</si>
  <si>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</si>
  <si>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</si>
  <si>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</si>
  <si>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</si>
  <si>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</si>
  <si>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</si>
  <si>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</si>
  <si>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</si>
  <si>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</si>
  <si>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</si>
  <si>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</si>
  <si>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</si>
  <si>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</si>
  <si>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</si>
  <si>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</si>
  <si>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</si>
  <si>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</si>
  <si>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</si>
  <si>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</si>
  <si>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</si>
  <si>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</si>
  <si>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</si>
  <si>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</si>
  <si>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</si>
  <si>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</si>
  <si>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</si>
  <si>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</si>
  <si>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</si>
  <si>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</si>
  <si>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</si>
  <si>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</si>
  <si>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</si>
  <si>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</si>
  <si>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</si>
  <si>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</si>
  <si>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</si>
  <si>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</si>
  <si>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</si>
  <si>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</si>
  <si>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</si>
  <si>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</si>
  <si>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</si>
  <si>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</si>
  <si>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</si>
  <si>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</si>
  <si>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</si>
  <si>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</si>
  <si>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</si>
  <si>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</si>
  <si>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</si>
  <si>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</si>
  <si>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</si>
  <si>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</si>
  <si>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</si>
  <si>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</si>
  <si>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</si>
  <si>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</si>
  <si>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</si>
  <si>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</si>
  <si>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</si>
  <si>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</si>
  <si>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</si>
  <si>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</si>
  <si>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</si>
  <si>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</si>
  <si>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</si>
  <si>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</si>
  <si>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</si>
  <si>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</si>
  <si>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</si>
  <si>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</si>
  <si>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</si>
  <si>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</si>
  <si>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</si>
  <si>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</si>
  <si>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</si>
  <si>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</si>
  <si>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</si>
  <si>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</si>
  <si>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</si>
  <si>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</si>
  <si>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</si>
  <si>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</si>
  <si>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</si>
  <si>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</si>
  <si>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</si>
  <si>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</si>
  <si>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</si>
  <si>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</si>
  <si>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</si>
  <si>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</si>
  <si>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</si>
  <si>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</si>
  <si>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</si>
  <si>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</si>
  <si>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</si>
  <si>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</si>
  <si>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</si>
  <si>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</si>
  <si>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</si>
  <si>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</si>
  <si>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</si>
  <si>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</si>
  <si>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</si>
  <si>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</si>
  <si>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</si>
  <si>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</si>
  <si>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</si>
  <si>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</si>
  <si>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</si>
  <si>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</si>
  <si>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</si>
  <si>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</si>
  <si>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</si>
  <si>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</si>
  <si>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</si>
  <si>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</si>
  <si>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</si>
  <si>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</si>
  <si>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</si>
  <si>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</si>
  <si>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</si>
  <si>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</si>
  <si>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</si>
  <si>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</si>
  <si>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</si>
  <si>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</si>
  <si>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</si>
  <si>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</si>
  <si>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</si>
  <si>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</si>
  <si>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</si>
  <si>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</si>
  <si>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</si>
  <si>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</si>
  <si>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</si>
  <si>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</si>
  <si>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</si>
  <si>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</si>
  <si>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</si>
  <si>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</si>
  <si>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</si>
  <si>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</si>
  <si>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</si>
  <si>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</si>
  <si>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</si>
  <si>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</si>
  <si>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</si>
  <si>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</si>
  <si>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</si>
  <si>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</si>
  <si>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</si>
  <si>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</si>
  <si>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</si>
  <si>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</si>
  <si>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</si>
  <si>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</si>
  <si>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</si>
  <si>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</si>
  <si>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</si>
  <si>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</si>
  <si>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</si>
  <si>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</si>
  <si>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</si>
  <si>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</si>
  <si>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</si>
  <si>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</si>
  <si>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</si>
  <si>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</si>
  <si>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</si>
  <si>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</si>
  <si>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</si>
  <si>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</si>
  <si>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</si>
  <si>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</si>
  <si>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</si>
  <si>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</si>
  <si>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</si>
  <si>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</si>
  <si>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</si>
  <si>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</si>
  <si>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</si>
  <si>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</si>
  <si>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</si>
  <si>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</si>
  <si>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</si>
  <si>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</si>
  <si>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</si>
  <si>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</si>
  <si>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</si>
  <si>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</si>
  <si>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</si>
  <si>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</si>
  <si>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</si>
  <si>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</si>
  <si>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</si>
  <si>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</si>
  <si>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</si>
  <si>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</si>
  <si>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</si>
  <si>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</si>
  <si>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</si>
  <si>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</si>
  <si>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</si>
  <si>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</si>
  <si>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</si>
  <si>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</si>
  <si>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</si>
  <si>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</si>
  <si>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</si>
  <si>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</si>
  <si>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</si>
  <si>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</si>
  <si>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</si>
  <si>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</si>
  <si>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</si>
  <si>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</si>
  <si>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</si>
  <si>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</si>
  <si>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</si>
  <si>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</si>
  <si>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</si>
  <si>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</si>
  <si>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</si>
  <si>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</si>
  <si>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</si>
  <si>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</si>
  <si>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</si>
  <si>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</si>
  <si>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</si>
  <si>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</si>
  <si>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</si>
  <si>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</si>
  <si>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</si>
  <si>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</si>
  <si>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</si>
  <si>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</si>
  <si>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</si>
  <si>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</si>
  <si>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</si>
  <si>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</si>
  <si>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</si>
  <si>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</si>
  <si>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</si>
  <si>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</si>
  <si>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</si>
  <si>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</si>
  <si>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</si>
  <si>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</si>
  <si>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</si>
  <si>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</si>
  <si>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</si>
  <si>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</si>
  <si>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</si>
  <si>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</si>
  <si>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</si>
  <si>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</si>
  <si>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</si>
  <si>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</si>
  <si>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</si>
  <si>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</si>
  <si>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</si>
  <si>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</si>
  <si>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</si>
  <si>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</si>
  <si>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</si>
  <si>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</si>
  <si>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</si>
  <si>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</si>
  <si>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</si>
  <si>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</si>
  <si>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</si>
  <si>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</si>
  <si>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</si>
  <si>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</si>
  <si>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</si>
  <si>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</si>
  <si>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</si>
  <si>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</si>
  <si>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</si>
  <si>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</si>
  <si>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</si>
  <si>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</si>
  <si>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</si>
  <si>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</si>
  <si>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</si>
  <si>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</si>
  <si>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</si>
  <si>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</si>
  <si>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</si>
  <si>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</si>
  <si>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</si>
  <si>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</si>
  <si>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</si>
  <si>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</si>
  <si>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</si>
  <si>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</si>
  <si>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</si>
  <si>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</si>
  <si>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</si>
  <si>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</si>
  <si>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</si>
  <si>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</si>
  <si>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</si>
  <si>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</si>
  <si>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</si>
  <si>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</si>
  <si>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</si>
  <si>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</si>
  <si>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</si>
  <si>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</si>
  <si>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</si>
  <si>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</si>
  <si>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</si>
  <si>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</si>
  <si>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</si>
  <si>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</si>
  <si>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</si>
  <si>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</si>
  <si>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</si>
  <si>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</si>
  <si>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</si>
  <si>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</si>
  <si>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</si>
  <si>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</si>
  <si>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</si>
  <si>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</si>
  <si>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</si>
  <si>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</si>
  <si>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</si>
  <si>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</si>
  <si>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</si>
  <si>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</si>
  <si>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</si>
  <si>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</si>
  <si>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</si>
  <si>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</si>
  <si>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</si>
  <si>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</si>
  <si>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</si>
  <si>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</si>
  <si>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</si>
  <si>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</si>
  <si>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</si>
  <si>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</si>
  <si>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</si>
  <si>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</si>
  <si>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</si>
  <si>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</si>
  <si>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</si>
  <si>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</si>
  <si>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</si>
  <si>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</si>
  <si>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</si>
  <si>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</si>
  <si>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</si>
  <si>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</si>
  <si>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</si>
  <si>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</si>
  <si>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</si>
  <si>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</si>
  <si>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</si>
  <si>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</si>
  <si>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</si>
  <si>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</si>
  <si>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</si>
  <si>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</si>
  <si>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</si>
  <si>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</si>
  <si>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</si>
  <si>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</si>
  <si>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</si>
  <si>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</si>
  <si>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</si>
  <si>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</si>
  <si>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</si>
  <si>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</si>
  <si>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</si>
  <si>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</si>
  <si>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</si>
  <si>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</si>
  <si>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</si>
  <si>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</si>
  <si>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</si>
  <si>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</si>
  <si>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</si>
  <si>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</si>
  <si>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</si>
  <si>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</si>
  <si>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</si>
  <si>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</si>
  <si>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</si>
  <si>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</si>
  <si>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</si>
  <si>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</si>
  <si>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</si>
  <si>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</si>
  <si>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</si>
  <si>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</si>
  <si>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</si>
  <si>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</si>
  <si>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</si>
  <si>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</si>
  <si>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</si>
  <si>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</si>
  <si>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</si>
  <si>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</si>
  <si>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</si>
  <si>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</si>
  <si>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</si>
  <si>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</si>
  <si>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</si>
  <si>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</si>
  <si>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</si>
  <si>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</si>
  <si>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</si>
  <si>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</si>
  <si>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</si>
  <si>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</si>
  <si>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</si>
  <si>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</si>
  <si>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</si>
  <si>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</si>
  <si>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</si>
  <si>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</si>
  <si>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</si>
  <si>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</si>
  <si>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</si>
  <si>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</si>
  <si>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</si>
  <si>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</si>
  <si>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</si>
  <si>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</si>
  <si>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</si>
  <si>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</si>
  <si>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</si>
  <si>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</si>
  <si>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</si>
  <si>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</si>
  <si>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</si>
  <si>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</si>
  <si>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</si>
  <si>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</si>
  <si>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</si>
  <si>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</si>
  <si>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</si>
  <si>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</si>
  <si>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</si>
  <si>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</si>
  <si>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</si>
  <si>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</si>
  <si>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</si>
  <si>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</si>
  <si>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</si>
  <si>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</si>
  <si>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</si>
  <si>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</si>
  <si>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</si>
  <si>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</si>
  <si>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</si>
  <si>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</si>
  <si>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</si>
  <si>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</si>
  <si>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</si>
  <si>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</si>
  <si>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</si>
  <si>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</si>
  <si>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</si>
  <si>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</si>
  <si>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</si>
  <si>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</si>
  <si>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</si>
  <si>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</si>
  <si>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</si>
  <si>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</si>
  <si>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</si>
  <si>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</si>
  <si>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</si>
  <si>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</si>
  <si>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</si>
  <si>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</si>
  <si>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</si>
  <si>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</si>
  <si>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</si>
  <si>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</si>
  <si>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</si>
  <si>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</si>
  <si>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</si>
  <si>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</si>
  <si>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</si>
  <si>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</si>
  <si>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</si>
  <si>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</si>
  <si>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</si>
  <si>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</si>
  <si>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</si>
  <si>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</si>
  <si>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</si>
  <si>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</si>
  <si>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</si>
  <si>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</si>
  <si>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</si>
  <si>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</si>
  <si>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</si>
  <si>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</si>
  <si>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</si>
  <si>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</si>
  <si>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</si>
  <si>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</si>
  <si>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</si>
  <si>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</si>
  <si>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</si>
  <si>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</si>
  <si>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</si>
  <si>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</si>
  <si>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</si>
  <si>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</si>
  <si>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</si>
  <si>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</si>
  <si>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</si>
  <si>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</si>
  <si>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</si>
  <si>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</si>
  <si>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</si>
  <si>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</si>
  <si>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</si>
  <si>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</si>
  <si>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</si>
  <si>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</si>
  <si>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</si>
  <si>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</si>
  <si>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</si>
  <si>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</si>
  <si>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</si>
  <si>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</si>
  <si>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</si>
  <si>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</si>
  <si>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</si>
  <si>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</si>
  <si>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</si>
  <si>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</si>
  <si>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</si>
  <si>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</si>
  <si>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</si>
  <si>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</si>
  <si>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</si>
  <si>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</si>
  <si>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</si>
  <si>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</si>
  <si>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</si>
  <si>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</si>
  <si>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</si>
  <si>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</si>
  <si>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</si>
  <si>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</si>
  <si>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</si>
  <si>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</si>
  <si>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</si>
  <si>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</si>
  <si>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</si>
  <si>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</si>
  <si>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</si>
  <si>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</si>
  <si>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</si>
  <si>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</si>
  <si>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</si>
  <si>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</si>
  <si>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</si>
  <si>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</si>
  <si>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</si>
  <si>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</si>
  <si>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</si>
  <si>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</si>
  <si>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</si>
  <si>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</si>
  <si>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</si>
  <si>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</si>
  <si>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</si>
  <si>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</si>
  <si>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</si>
  <si>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</si>
  <si>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</si>
  <si>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</si>
  <si>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</si>
  <si>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</si>
  <si>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</si>
  <si>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</si>
  <si>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</si>
  <si>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</si>
  <si>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</si>
  <si>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</si>
  <si>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</si>
  <si>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</si>
  <si>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</si>
  <si>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</si>
  <si>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</si>
  <si>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</si>
  <si>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</si>
  <si>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</si>
  <si>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</si>
  <si>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</si>
  <si>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</si>
  <si>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</si>
  <si>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</si>
  <si>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</si>
  <si>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</si>
  <si>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</si>
  <si>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</si>
  <si>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</si>
  <si>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</si>
  <si>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</si>
  <si>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</si>
  <si>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</si>
  <si>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</si>
  <si>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</si>
  <si>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</si>
  <si>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</si>
  <si>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</si>
  <si>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</si>
  <si>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</si>
  <si>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</si>
  <si>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</si>
  <si>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</si>
  <si>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</si>
  <si>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</si>
  <si>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</si>
  <si>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</si>
  <si>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</si>
  <si>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</si>
  <si>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</si>
  <si>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</si>
  <si>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</si>
  <si>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</si>
  <si>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</si>
  <si>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</si>
  <si>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</si>
  <si>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</si>
  <si>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</si>
  <si>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</si>
  <si>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</si>
  <si>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</si>
  <si>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</si>
  <si>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</si>
  <si>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</si>
  <si>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</si>
  <si>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</si>
  <si>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</si>
  <si>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</si>
  <si>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</si>
  <si>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</si>
  <si>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</si>
  <si>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</si>
  <si>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</si>
  <si>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</si>
  <si>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</si>
  <si>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</si>
  <si>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</si>
  <si>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</si>
  <si>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</si>
  <si>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</si>
  <si>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</si>
  <si>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</si>
  <si>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</si>
  <si>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</si>
  <si>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</si>
  <si>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</si>
  <si>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</si>
  <si>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</si>
  <si>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</si>
  <si>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</si>
  <si>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</si>
  <si>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</si>
  <si>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</si>
  <si>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</si>
  <si>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</si>
  <si>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</si>
  <si>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</si>
  <si>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</si>
  <si>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</si>
  <si>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</si>
  <si>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</si>
  <si>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</si>
  <si>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</si>
  <si>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</si>
  <si>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</si>
  <si>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</si>
  <si>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</si>
  <si>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</si>
  <si>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</si>
  <si>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</si>
  <si>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</si>
  <si>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</si>
  <si>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</si>
  <si>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</si>
  <si>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</si>
  <si>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</si>
  <si>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</si>
  <si>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</si>
  <si>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</si>
  <si>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</si>
  <si>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</si>
  <si>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</si>
  <si>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</si>
  <si>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</si>
  <si>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</si>
  <si>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</si>
  <si>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</si>
  <si>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</si>
  <si>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</si>
  <si>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</si>
  <si>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</si>
  <si>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</si>
  <si>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</si>
  <si>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</si>
  <si>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</si>
  <si>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</si>
  <si>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</si>
  <si>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</si>
  <si>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</si>
  <si>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</si>
  <si>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</si>
  <si>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</si>
  <si>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</si>
  <si>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</si>
  <si>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</si>
  <si>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</si>
  <si>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</si>
  <si>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</si>
  <si>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</si>
  <si>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</si>
  <si>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</si>
  <si>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</si>
  <si>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</si>
  <si>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</si>
  <si>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</si>
  <si>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</si>
  <si>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</si>
  <si>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</si>
  <si>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</si>
  <si>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</si>
  <si>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</si>
  <si>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</si>
  <si>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</si>
  <si>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</si>
  <si>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</si>
  <si>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</si>
  <si>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</si>
  <si>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</si>
  <si>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</si>
  <si>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</si>
  <si>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</si>
  <si>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</si>
  <si>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</si>
  <si>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</si>
  <si>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</si>
  <si>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</si>
  <si>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</si>
  <si>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</si>
  <si>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</si>
  <si>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</si>
  <si>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</si>
  <si>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</si>
  <si>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</si>
  <si>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</si>
  <si>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</si>
  <si>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</si>
  <si>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</si>
  <si>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</si>
  <si>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</si>
  <si>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</si>
  <si>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</si>
  <si>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</si>
  <si>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</si>
  <si>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</si>
  <si>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</si>
  <si>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</si>
  <si>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</si>
  <si>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</si>
  <si>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</si>
  <si>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</si>
  <si>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</si>
  <si>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</si>
  <si>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</si>
  <si>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</si>
  <si>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</si>
  <si>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</si>
  <si>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</si>
  <si>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</si>
  <si>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</si>
  <si>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</si>
  <si>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</si>
  <si>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</si>
  <si>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</si>
  <si>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</si>
  <si>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</si>
  <si>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</si>
  <si>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</si>
  <si>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</si>
  <si>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</si>
  <si>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</si>
  <si>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</si>
  <si>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</si>
  <si>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</si>
  <si>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</si>
  <si>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</si>
  <si>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</si>
  <si>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</si>
  <si>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</si>
  <si>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</si>
  <si>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</si>
  <si>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</si>
  <si>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</si>
  <si>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</si>
  <si>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</si>
  <si>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</si>
  <si>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</si>
  <si>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</si>
  <si>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</si>
  <si>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</si>
  <si>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</si>
  <si>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</si>
  <si>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</si>
  <si>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</si>
  <si>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</si>
  <si>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</si>
  <si>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</si>
  <si>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</si>
  <si>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</si>
  <si>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</si>
  <si>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</si>
  <si>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</si>
  <si>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</si>
  <si>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</si>
  <si>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</si>
  <si>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</si>
  <si>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</si>
  <si>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</si>
  <si>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</si>
  <si>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</si>
  <si>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</si>
  <si>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</si>
  <si>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</si>
  <si>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</si>
  <si>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</si>
  <si>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</si>
  <si>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</si>
  <si>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</si>
  <si>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</si>
  <si>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</si>
  <si>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</si>
  <si>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</si>
  <si>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</si>
  <si>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</si>
  <si>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</si>
  <si>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</si>
  <si>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</si>
  <si>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</si>
  <si>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</si>
  <si>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</si>
  <si>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</si>
  <si>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</si>
  <si>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</si>
  <si>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</si>
  <si>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</si>
  <si>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</si>
  <si>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</si>
  <si>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</si>
  <si>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</si>
  <si>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</si>
  <si>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</si>
  <si>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</si>
  <si>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</si>
  <si>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</si>
  <si>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</si>
  <si>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</si>
  <si>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</si>
  <si>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</si>
  <si>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</si>
  <si>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</si>
  <si>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</si>
  <si>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</si>
  <si>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</si>
  <si>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</si>
  <si>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</si>
  <si>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</si>
  <si>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</si>
  <si>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</si>
  <si>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</si>
  <si>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</si>
  <si>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</si>
  <si>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</si>
  <si>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</si>
  <si>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</si>
  <si>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</si>
  <si>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</si>
  <si>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</si>
  <si>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</si>
  <si>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</si>
  <si>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</si>
  <si>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</si>
  <si>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</si>
  <si>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</si>
  <si>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</si>
  <si>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</si>
  <si>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</si>
  <si>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</si>
  <si>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</si>
  <si>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</si>
  <si>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</si>
  <si>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</si>
  <si>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</si>
  <si>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</si>
  <si>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</si>
  <si>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</si>
  <si>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</si>
  <si>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</si>
  <si>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</si>
  <si>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</si>
  <si>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</si>
  <si>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</si>
  <si>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</si>
  <si>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</si>
  <si>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</si>
  <si>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</si>
  <si>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</si>
  <si>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</si>
  <si>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</si>
  <si>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</si>
  <si>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</si>
  <si>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</si>
  <si>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</si>
  <si>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</si>
  <si>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</si>
  <si>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</si>
  <si>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</si>
  <si>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</si>
  <si>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</si>
  <si>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</si>
  <si>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</si>
  <si>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</si>
  <si>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</si>
  <si>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</si>
  <si>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</si>
  <si>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</si>
  <si>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</si>
  <si>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</si>
  <si>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</si>
  <si>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</si>
  <si>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</si>
  <si>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</si>
  <si>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</si>
  <si>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</si>
  <si>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</si>
  <si>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</si>
  <si>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</si>
  <si>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</si>
  <si>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</si>
  <si>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</si>
  <si>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</si>
  <si>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</si>
  <si>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</si>
  <si>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</si>
  <si>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</si>
  <si>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</si>
  <si>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</si>
  <si>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</si>
  <si>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</si>
  <si>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</si>
  <si>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</si>
  <si>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</si>
  <si>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</si>
  <si>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</si>
  <si>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</si>
  <si>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</si>
  <si>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</si>
  <si>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</si>
  <si>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</si>
  <si>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</si>
  <si>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</si>
  <si>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</si>
  <si>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</si>
  <si>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</si>
  <si>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</si>
  <si>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</si>
  <si>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</si>
  <si>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</si>
  <si>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</si>
  <si>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</si>
  <si>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</si>
  <si>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</si>
  <si>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</si>
  <si>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</si>
  <si>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</si>
  <si>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</si>
  <si>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</si>
  <si>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</si>
  <si>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</si>
  <si>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</si>
  <si>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</si>
  <si>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</si>
  <si>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</si>
  <si>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</si>
  <si>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</si>
  <si>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</si>
  <si>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</si>
  <si>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</si>
  <si>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</si>
  <si>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</si>
  <si>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</si>
  <si>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</si>
  <si>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</si>
  <si>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</si>
  <si>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</si>
  <si>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</si>
  <si>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</si>
  <si>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</si>
  <si>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</si>
  <si>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</si>
  <si>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</si>
  <si>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</si>
  <si>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</si>
  <si>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</si>
  <si>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</si>
  <si>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</si>
  <si>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</si>
  <si>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</si>
  <si>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</si>
  <si>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</si>
  <si>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</si>
  <si>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</si>
  <si>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</si>
  <si>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</si>
  <si>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</si>
  <si>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</si>
  <si>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</si>
  <si>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</si>
  <si>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</si>
  <si>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</si>
  <si>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</si>
  <si>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</si>
  <si>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</si>
  <si>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</si>
  <si>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</si>
  <si>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</si>
  <si>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</si>
  <si>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</si>
  <si>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</si>
  <si>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</si>
  <si>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</si>
  <si>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</si>
  <si>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</si>
  <si>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</si>
  <si>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</si>
  <si>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</si>
  <si>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</si>
  <si>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</si>
  <si>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</si>
  <si>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</si>
  <si>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</si>
  <si>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</si>
  <si>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</si>
  <si>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</si>
  <si>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</si>
  <si>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</si>
  <si>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</si>
  <si>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</si>
  <si>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</si>
  <si>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</si>
  <si>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</si>
  <si>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</si>
  <si>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</si>
  <si>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</si>
  <si>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</si>
  <si>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</si>
  <si>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</si>
  <si>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</si>
  <si>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</si>
  <si>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</si>
  <si>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</si>
  <si>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</si>
  <si>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</si>
  <si>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</si>
  <si>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</si>
  <si>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</si>
  <si>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</si>
  <si>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</si>
  <si>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</si>
  <si>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</si>
  <si>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</si>
  <si>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</si>
  <si>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</si>
  <si>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</si>
  <si>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</si>
  <si>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</si>
  <si>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</si>
  <si>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</si>
  <si>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</si>
  <si>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</si>
  <si>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</si>
  <si>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</si>
  <si>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</si>
  <si>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</si>
  <si>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</si>
  <si>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</si>
  <si>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</si>
  <si>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</si>
  <si>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</si>
  <si>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</si>
  <si>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</si>
  <si>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</si>
  <si>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</si>
  <si>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</si>
  <si>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</si>
  <si>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</si>
  <si>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</si>
  <si>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</si>
  <si>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</si>
  <si>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</si>
  <si>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</si>
  <si>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</si>
  <si>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</si>
  <si>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</si>
  <si>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</si>
  <si>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</si>
  <si>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</si>
  <si>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</si>
  <si>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</si>
  <si>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</si>
  <si>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</si>
  <si>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</si>
  <si>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</si>
  <si>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</si>
  <si>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</si>
  <si>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</si>
  <si>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</si>
  <si>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</si>
  <si>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</si>
  <si>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</si>
  <si>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</si>
  <si>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</si>
  <si>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</si>
  <si>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</si>
  <si>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</si>
  <si>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</si>
  <si>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</si>
  <si>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</si>
  <si>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</si>
  <si>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</si>
  <si>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</si>
  <si>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</si>
  <si>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</si>
  <si>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</si>
  <si>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</si>
  <si>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</si>
  <si>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</si>
  <si>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</si>
  <si>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</si>
  <si>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</si>
  <si>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</si>
  <si>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</si>
  <si>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</si>
  <si>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</si>
  <si>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</si>
  <si>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</si>
  <si>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</si>
  <si>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</si>
  <si>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</si>
  <si>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</si>
  <si>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</si>
  <si>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</si>
  <si>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</si>
  <si>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</si>
  <si>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</si>
  <si>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</si>
  <si>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</si>
  <si>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</si>
  <si>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</si>
  <si>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</si>
  <si>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</si>
  <si>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</si>
  <si>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</si>
  <si>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</si>
  <si>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</si>
  <si>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</si>
  <si>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</si>
  <si>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</si>
  <si>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</si>
  <si>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</si>
  <si>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</si>
  <si>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</si>
  <si>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</si>
  <si>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</si>
  <si>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</si>
  <si>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</si>
  <si>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</si>
  <si>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</si>
  <si>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</si>
  <si>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</si>
  <si>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</si>
  <si>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</si>
  <si>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</si>
  <si>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</si>
  <si>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</si>
  <si>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</si>
  <si>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</si>
  <si>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</si>
  <si>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</si>
  <si>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</si>
  <si>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</si>
  <si>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</si>
  <si>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</si>
  <si>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</si>
  <si>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</si>
  <si>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</si>
  <si>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</si>
  <si>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</si>
  <si>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</si>
  <si>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</si>
  <si>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</si>
  <si>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</si>
  <si>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</si>
  <si>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</si>
  <si>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</si>
  <si>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</si>
  <si>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</si>
  <si>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</si>
  <si>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</si>
  <si>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</si>
  <si>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</si>
  <si>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</si>
  <si>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</si>
  <si>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</si>
  <si>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</si>
  <si>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</si>
  <si>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</si>
  <si>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</si>
  <si>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</si>
  <si>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</si>
  <si>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</si>
  <si>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</si>
  <si>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</si>
  <si>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</si>
  <si>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</si>
  <si>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</si>
  <si>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</si>
  <si>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</si>
  <si>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</si>
  <si>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</si>
  <si>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</si>
  <si>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</si>
  <si>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</si>
  <si>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</si>
  <si>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</si>
  <si>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</si>
  <si>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</si>
  <si>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</si>
  <si>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</si>
  <si>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</si>
  <si>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</si>
  <si>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</si>
  <si>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</si>
  <si>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</si>
  <si>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</si>
  <si>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</si>
  <si>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</si>
  <si>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</si>
  <si>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</si>
  <si>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</si>
  <si>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</si>
  <si>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</si>
  <si>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</si>
  <si>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</si>
  <si>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</si>
  <si>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</si>
  <si>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</si>
  <si>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</si>
  <si>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</si>
  <si>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</si>
  <si>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</si>
  <si>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</si>
  <si>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</si>
  <si>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</si>
  <si>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</si>
  <si>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</si>
  <si>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</si>
  <si>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</si>
  <si>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</si>
  <si>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</si>
  <si>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</si>
  <si>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</si>
  <si>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</si>
  <si>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</si>
  <si>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</si>
  <si>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</si>
  <si>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</si>
  <si>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</si>
  <si>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</si>
  <si>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</si>
  <si>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</si>
  <si>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</si>
  <si>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</si>
  <si>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</si>
  <si>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</si>
  <si>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</si>
  <si>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</si>
  <si>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</si>
  <si>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</si>
  <si>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</si>
  <si>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</si>
  <si>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</si>
  <si>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</si>
  <si>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</si>
  <si>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</si>
  <si>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</si>
  <si>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</si>
  <si>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</si>
  <si>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</si>
  <si>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</si>
  <si>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</si>
  <si>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</si>
  <si>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</si>
  <si>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</si>
  <si>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</si>
  <si>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</si>
  <si>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</si>
  <si>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</si>
  <si>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</si>
  <si>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</si>
  <si>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</si>
  <si>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</si>
  <si>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</si>
  <si>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</si>
  <si>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</si>
  <si>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</si>
  <si>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</si>
  <si>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</si>
  <si>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</si>
  <si>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</si>
  <si>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</si>
  <si>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</si>
  <si>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</si>
  <si>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</si>
  <si>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</si>
  <si>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</si>
  <si>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</si>
  <si>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</si>
  <si>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</si>
  <si>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</si>
  <si>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</si>
  <si>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</si>
  <si>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</si>
  <si>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</si>
  <si>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</si>
  <si>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</si>
  <si>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</si>
  <si>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</si>
  <si>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</si>
  <si>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</si>
  <si>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</si>
  <si>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</si>
  <si>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</si>
  <si>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</si>
  <si>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</si>
  <si>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</si>
  <si>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</si>
  <si>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</si>
  <si>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</si>
  <si>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</si>
  <si>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</si>
  <si>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</si>
  <si>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</si>
  <si>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</si>
  <si>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</si>
  <si>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</si>
  <si>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</si>
  <si>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</si>
  <si>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</si>
  <si>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</si>
  <si>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</si>
  <si>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</si>
  <si>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</si>
  <si>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</si>
  <si>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</si>
  <si>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</si>
  <si>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</si>
  <si>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</si>
  <si>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</si>
  <si>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</si>
  <si>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</si>
  <si>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</si>
  <si>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</si>
  <si>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</si>
  <si>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</si>
  <si>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</si>
  <si>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</si>
  <si>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</si>
  <si>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</si>
  <si>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</si>
  <si>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</si>
  <si>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</si>
  <si>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</si>
  <si>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</si>
  <si>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</si>
  <si>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</si>
  <si>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</si>
  <si>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</si>
  <si>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</si>
  <si>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</si>
  <si>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</si>
  <si>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</si>
  <si>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</si>
  <si>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</si>
  <si>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</si>
  <si>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</si>
  <si>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</si>
  <si>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</si>
  <si>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</si>
  <si>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</si>
  <si>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</si>
  <si>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</si>
  <si>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</si>
  <si>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</si>
  <si>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</si>
  <si>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</si>
  <si>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</si>
  <si>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</si>
  <si>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</si>
  <si>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</si>
  <si>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</si>
  <si>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</si>
  <si>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</si>
  <si>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</si>
  <si>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</si>
  <si>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</si>
  <si>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</si>
  <si>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</si>
  <si>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</si>
  <si>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</si>
  <si>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</si>
  <si>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</si>
  <si>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</si>
  <si>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</si>
  <si>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</si>
  <si>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</si>
  <si>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</si>
  <si>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</si>
  <si>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</si>
  <si>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</si>
  <si>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</si>
  <si>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</si>
  <si>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</si>
  <si>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</si>
  <si>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</si>
  <si>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</si>
  <si>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</si>
  <si>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</si>
  <si>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</si>
  <si>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</si>
  <si>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</si>
  <si>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</si>
  <si>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</si>
  <si>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</si>
  <si>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</si>
  <si>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</si>
  <si>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</si>
  <si>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</si>
  <si>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</si>
  <si>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</si>
  <si>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</si>
  <si>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</si>
  <si>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</si>
  <si>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</si>
  <si>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</si>
  <si>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</si>
  <si>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</si>
  <si>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</si>
  <si>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</si>
  <si>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</si>
  <si>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</si>
  <si>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</si>
  <si>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</si>
  <si>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</si>
  <si>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</si>
  <si>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</si>
  <si>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</si>
  <si>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</si>
  <si>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</si>
  <si>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</si>
  <si>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</si>
  <si>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</si>
  <si>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</si>
  <si>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</si>
  <si>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</si>
  <si>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</si>
  <si>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</si>
  <si>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</si>
  <si>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</si>
  <si>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</si>
  <si>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</si>
  <si>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</si>
  <si>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</si>
  <si>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</si>
  <si>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</si>
  <si>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</si>
  <si>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</si>
  <si>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</si>
  <si>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</si>
  <si>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</si>
  <si>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</si>
  <si>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</si>
  <si>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</si>
  <si>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</si>
  <si>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</si>
  <si>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</si>
  <si>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</si>
  <si>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</si>
  <si>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</si>
  <si>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</si>
  <si>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</si>
  <si>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</si>
  <si>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</si>
  <si>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</si>
  <si>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</si>
  <si>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</si>
  <si>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</si>
  <si>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</si>
  <si>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</si>
  <si>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</si>
  <si>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</si>
  <si>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</si>
  <si>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</si>
  <si>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</si>
  <si>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</si>
  <si>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</si>
  <si>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</si>
  <si>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</si>
  <si>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</si>
  <si>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</si>
  <si>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</si>
  <si>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</si>
  <si>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</si>
  <si>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</si>
  <si>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</si>
  <si>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</si>
  <si>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</si>
  <si>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</si>
  <si>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</si>
  <si>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</si>
  <si>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</si>
  <si>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</si>
  <si>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</si>
  <si>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</si>
  <si>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</si>
  <si>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</si>
  <si>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</si>
  <si>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</si>
  <si>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</si>
  <si>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</si>
  <si>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</si>
  <si>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</si>
  <si>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</si>
  <si>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</si>
  <si>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</si>
  <si>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</si>
  <si>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</si>
  <si>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</si>
  <si>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</si>
  <si>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</si>
  <si>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</si>
  <si>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</si>
  <si>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</si>
  <si>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</si>
  <si>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</si>
  <si>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</si>
  <si>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</si>
  <si>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</si>
  <si>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</si>
  <si>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</si>
  <si>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</si>
  <si>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</si>
  <si>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</si>
  <si>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</si>
  <si>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</si>
  <si>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</si>
  <si>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</si>
  <si>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</si>
  <si>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</si>
  <si>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</si>
  <si>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</si>
  <si>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</si>
  <si>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</si>
  <si>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</si>
  <si>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</si>
  <si>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</si>
  <si>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</si>
  <si>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</si>
  <si>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</si>
  <si>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</si>
  <si>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</si>
  <si>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</si>
  <si>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</si>
  <si>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</si>
  <si>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</si>
  <si>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</si>
  <si>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</si>
  <si>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</si>
  <si>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</si>
  <si>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</si>
  <si>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</si>
  <si>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</si>
  <si>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</si>
  <si>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</si>
  <si>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</si>
  <si>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</si>
  <si>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</si>
  <si>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</si>
  <si>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</si>
  <si>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</si>
  <si>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</si>
  <si>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</si>
  <si>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</si>
  <si>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</si>
  <si>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</si>
  <si>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</si>
  <si>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</si>
  <si>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</si>
  <si>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</si>
  <si>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</si>
  <si>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</si>
  <si>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</si>
  <si>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</si>
  <si>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</si>
  <si>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</si>
  <si>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</si>
  <si>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</si>
  <si>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</si>
  <si>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</si>
  <si>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</si>
  <si>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</si>
  <si>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</si>
  <si>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</si>
  <si>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</si>
  <si>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</si>
  <si>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</si>
  <si>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</si>
  <si>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</si>
  <si>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</si>
  <si>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</si>
  <si>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</si>
  <si>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</si>
  <si>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</si>
  <si>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</si>
  <si>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</si>
  <si>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</si>
  <si>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</si>
  <si>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</si>
  <si>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</si>
  <si>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</si>
  <si>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</si>
  <si>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</si>
  <si>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</si>
  <si>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</si>
  <si>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</si>
  <si>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</si>
  <si>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</si>
  <si>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</si>
  <si>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</si>
  <si>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</si>
  <si>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</si>
  <si>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</si>
  <si>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</si>
  <si>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</si>
  <si>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</si>
  <si>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</si>
  <si>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</si>
  <si>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</si>
  <si>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</si>
  <si>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</si>
  <si>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</si>
  <si>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</si>
  <si>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</si>
  <si>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</si>
  <si>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</si>
  <si>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</si>
  <si>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</si>
  <si>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</si>
  <si>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</si>
  <si>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</si>
  <si>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</si>
  <si>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</si>
  <si>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</si>
  <si>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</si>
  <si>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</si>
  <si>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</si>
  <si>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</si>
  <si>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</si>
  <si>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</si>
  <si>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</si>
  <si>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</si>
  <si>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</si>
  <si>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</si>
  <si>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</si>
  <si>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</si>
  <si>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</si>
  <si>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</si>
  <si>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</si>
  <si>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</si>
  <si>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</si>
  <si>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</si>
  <si>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</si>
  <si>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</si>
  <si>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</si>
  <si>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</si>
  <si>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</si>
  <si>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</si>
  <si>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</si>
  <si>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</si>
  <si>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</si>
  <si>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</si>
  <si>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</si>
  <si>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</si>
  <si>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</si>
  <si>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</si>
  <si>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</si>
  <si>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</si>
  <si>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</si>
  <si>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</si>
  <si>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</si>
  <si>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</si>
  <si>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</si>
  <si>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</si>
  <si>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</si>
  <si>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</si>
  <si>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</si>
  <si>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</si>
  <si>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</si>
  <si>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</si>
  <si>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</si>
  <si>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</si>
  <si>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</si>
  <si>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</si>
  <si>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</si>
  <si>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</si>
  <si>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</si>
  <si>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</si>
  <si>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</si>
  <si>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</si>
  <si>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</si>
  <si>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</si>
  <si>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</si>
  <si>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</si>
  <si>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</si>
  <si>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</si>
  <si>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</si>
  <si>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</si>
  <si>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</si>
  <si>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</si>
  <si>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</si>
  <si>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</si>
  <si>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</si>
  <si>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</si>
  <si>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</si>
  <si>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</si>
  <si>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</si>
  <si>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</si>
  <si>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</si>
  <si>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</si>
  <si>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</si>
  <si>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</si>
  <si>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</si>
  <si>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</si>
  <si>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</si>
  <si>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</si>
  <si>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</si>
  <si>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</si>
  <si>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</si>
  <si>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</si>
  <si>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</si>
  <si>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</si>
  <si>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</si>
  <si>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</si>
  <si>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</si>
  <si>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</si>
  <si>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</si>
  <si>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</si>
  <si>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</si>
  <si>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</si>
  <si>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</si>
  <si>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</si>
  <si>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</si>
  <si>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</si>
  <si>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</si>
  <si>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</si>
  <si>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</si>
  <si>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</si>
  <si>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</si>
  <si>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</si>
  <si>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</si>
  <si>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</si>
  <si>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</si>
  <si>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</si>
  <si>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</si>
  <si>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</si>
  <si>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</si>
  <si>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</si>
  <si>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</si>
  <si>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</si>
  <si>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</si>
  <si>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</si>
  <si>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</si>
  <si>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</si>
  <si>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</si>
  <si>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</si>
  <si>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</si>
  <si>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</si>
  <si>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</si>
  <si>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</si>
  <si>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</si>
  <si>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</si>
  <si>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</si>
  <si>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</si>
  <si>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</si>
  <si>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</si>
  <si>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</si>
  <si>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</si>
  <si>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</si>
  <si>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</si>
  <si>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</si>
  <si>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</si>
  <si>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</si>
  <si>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</si>
  <si>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</si>
  <si>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</si>
  <si>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</si>
  <si>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</si>
  <si>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</si>
  <si>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</si>
  <si>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</si>
  <si>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</si>
  <si>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</si>
  <si>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</si>
  <si>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</si>
  <si>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</si>
  <si>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</si>
  <si>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</si>
  <si>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</si>
  <si>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</si>
  <si>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</si>
  <si>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</si>
  <si>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</si>
  <si>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</si>
  <si>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</si>
  <si>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</si>
  <si>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</si>
  <si>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</si>
  <si>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</si>
  <si>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</si>
  <si>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</si>
  <si>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</si>
  <si>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</si>
  <si>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</si>
  <si>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</si>
  <si>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</si>
  <si>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</si>
  <si>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</si>
  <si>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</si>
  <si>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</si>
  <si>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</si>
  <si>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</si>
  <si>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</si>
  <si>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</si>
  <si>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</si>
  <si>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</si>
  <si>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</si>
  <si>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</si>
  <si>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</si>
  <si>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</si>
  <si>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</si>
  <si>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</si>
  <si>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</si>
  <si>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</si>
  <si>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</si>
  <si>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</si>
  <si>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</si>
  <si>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</si>
  <si>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</si>
  <si>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</si>
  <si>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</si>
  <si>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</si>
  <si>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</si>
  <si>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</si>
  <si>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</si>
  <si>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</si>
  <si>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</si>
  <si>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</si>
  <si>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</si>
  <si>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</si>
  <si>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</si>
  <si>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</si>
  <si>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</si>
  <si>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</si>
  <si>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</si>
  <si>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</si>
  <si>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</si>
  <si>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</si>
  <si>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</si>
  <si>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</si>
  <si>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</si>
  <si>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</si>
  <si>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</si>
  <si>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</si>
  <si>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</si>
  <si>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</si>
  <si>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</si>
  <si>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</si>
  <si>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</si>
  <si>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</si>
  <si>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</si>
  <si>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</si>
  <si>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</si>
  <si>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</si>
  <si>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</si>
  <si>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</si>
  <si>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</si>
  <si>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</si>
  <si>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</si>
  <si>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</si>
  <si>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</si>
  <si>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</si>
  <si>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</si>
  <si>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</si>
  <si>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</si>
  <si>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</si>
  <si>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</si>
  <si>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</si>
  <si>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</si>
  <si>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</si>
  <si>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</si>
  <si>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</si>
  <si>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</si>
  <si>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</si>
  <si>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</si>
  <si>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</si>
  <si>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</si>
  <si>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</si>
  <si>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</si>
  <si>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</si>
  <si>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</si>
  <si>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</si>
  <si>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</si>
  <si>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</si>
  <si>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</si>
  <si>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</si>
  <si>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</si>
  <si>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</si>
  <si>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</si>
  <si>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</si>
  <si>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</si>
  <si>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</si>
  <si>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</si>
  <si>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</si>
  <si>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</si>
  <si>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</si>
  <si>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</si>
  <si>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</si>
  <si>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</si>
  <si>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</si>
  <si>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</si>
  <si>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</si>
  <si>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</si>
  <si>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</si>
  <si>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</si>
  <si>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</si>
  <si>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</si>
  <si>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</si>
  <si>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</si>
  <si>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</si>
  <si>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</si>
  <si>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</si>
  <si>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</si>
  <si>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</si>
  <si>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</si>
  <si>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</si>
  <si>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</si>
  <si>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</si>
  <si>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</si>
  <si>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</si>
  <si>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</si>
  <si>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</si>
  <si>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</si>
  <si>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</si>
  <si>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</si>
  <si>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</si>
  <si>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</si>
  <si>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</si>
  <si>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</si>
  <si>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</si>
  <si>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</si>
  <si>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</si>
  <si>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</si>
  <si>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</si>
  <si>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</si>
  <si>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</si>
  <si>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</si>
  <si>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</si>
  <si>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</si>
  <si>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</si>
  <si>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</si>
  <si>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</si>
  <si>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</si>
  <si>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</si>
  <si>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</si>
  <si>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</si>
  <si>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</si>
  <si>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</si>
  <si>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</si>
  <si>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</si>
  <si>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</si>
  <si>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</si>
  <si>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</si>
  <si>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</si>
  <si>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</si>
  <si>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</si>
  <si>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</si>
  <si>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</si>
  <si>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</si>
  <si>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</si>
  <si>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</si>
  <si>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</si>
  <si>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</si>
  <si>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</si>
  <si>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</si>
  <si>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</si>
  <si>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</si>
  <si>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</si>
  <si>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</si>
  <si>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</si>
  <si>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</si>
  <si>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</si>
  <si>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</si>
  <si>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</si>
  <si>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</si>
  <si>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</si>
  <si>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</si>
  <si>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</si>
  <si>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</si>
  <si>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</si>
  <si>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</si>
  <si>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</si>
  <si>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</si>
  <si>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</si>
  <si>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</si>
  <si>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</si>
  <si>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</si>
  <si>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</si>
  <si>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</si>
  <si>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</si>
  <si>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</si>
  <si>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</si>
  <si>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</si>
  <si>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</si>
  <si>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</si>
  <si>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</si>
  <si>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</si>
  <si>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</si>
  <si>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</si>
  <si>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</si>
  <si>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</si>
  <si>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</si>
  <si>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</si>
  <si>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</si>
  <si>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</si>
  <si>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</si>
  <si>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</si>
  <si>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</si>
  <si>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</si>
  <si>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</si>
  <si>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</si>
  <si>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</si>
  <si>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</si>
  <si>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</si>
  <si>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</si>
  <si>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</si>
  <si>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</si>
  <si>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</si>
  <si>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</si>
  <si>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</si>
  <si>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</si>
  <si>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</si>
  <si>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</si>
  <si>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</si>
  <si>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</si>
  <si>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</si>
  <si>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</si>
  <si>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</si>
  <si>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</si>
  <si>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</si>
  <si>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</si>
  <si>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</si>
  <si>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</si>
  <si>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</si>
  <si>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</si>
  <si>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</si>
  <si>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</si>
  <si>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</si>
  <si>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</si>
  <si>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</si>
  <si>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</si>
  <si>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</si>
  <si>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</si>
  <si>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</si>
  <si>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</si>
  <si>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</si>
  <si>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</si>
  <si>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</si>
  <si>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</si>
  <si>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</si>
  <si>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</si>
  <si>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</si>
  <si>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</si>
  <si>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</si>
  <si>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</si>
  <si>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</si>
  <si>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</si>
  <si>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</si>
  <si>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</si>
  <si>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</si>
  <si>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</si>
  <si>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</si>
  <si>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</si>
  <si>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</si>
  <si>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</si>
  <si>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</si>
  <si>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</si>
  <si>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</si>
  <si>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</si>
  <si>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</si>
  <si>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</si>
  <si>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</si>
  <si>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</si>
  <si>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</si>
  <si>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</si>
  <si>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</si>
  <si>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</si>
  <si>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</si>
  <si>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</si>
  <si>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</si>
  <si>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</si>
  <si>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</si>
  <si>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</si>
  <si>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</si>
  <si>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</si>
  <si>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</si>
  <si>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</si>
  <si>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</si>
  <si>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</si>
  <si>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</si>
  <si>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</si>
  <si>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</si>
  <si>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</si>
  <si>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</si>
  <si>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</si>
  <si>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</si>
  <si>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</si>
  <si>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</si>
  <si>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</si>
  <si>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</si>
  <si>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</si>
  <si>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</si>
  <si>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</si>
  <si>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</si>
  <si>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</si>
  <si>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</si>
  <si>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</si>
  <si>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</si>
  <si>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</si>
  <si>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</si>
  <si>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</si>
  <si>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</si>
  <si>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</si>
  <si>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</si>
  <si>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</si>
  <si>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</si>
  <si>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</si>
  <si>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</si>
  <si>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</si>
  <si>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</si>
  <si>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</si>
  <si>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</si>
  <si>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</si>
  <si>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</si>
  <si>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</si>
  <si>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</si>
  <si>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</si>
  <si>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</si>
  <si>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</si>
  <si>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</si>
  <si>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</si>
  <si>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</si>
  <si>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</si>
  <si>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</si>
  <si>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</si>
  <si>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</si>
  <si>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</si>
  <si>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</si>
  <si>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</si>
  <si>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</si>
  <si>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</si>
  <si>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</si>
  <si>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</si>
  <si>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</si>
  <si>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</si>
  <si>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</si>
  <si>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</si>
  <si>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</si>
  <si>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</si>
  <si>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</si>
  <si>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</si>
  <si>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</si>
  <si>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</si>
  <si>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</si>
  <si>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</si>
  <si>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</si>
  <si>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</si>
  <si>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</si>
  <si>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</si>
  <si>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</si>
  <si>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</si>
  <si>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</si>
  <si>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</si>
  <si>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</si>
  <si>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</si>
  <si>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</si>
  <si>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</si>
  <si>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</si>
  <si>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</si>
  <si>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</si>
  <si>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</si>
  <si>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</si>
  <si>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</si>
  <si>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</si>
  <si>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</si>
  <si>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</si>
  <si>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</si>
  <si>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</si>
  <si>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</si>
  <si>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</si>
  <si>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</si>
  <si>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</si>
  <si>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</si>
  <si>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</si>
  <si>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</si>
  <si>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</si>
  <si>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</si>
  <si>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</si>
  <si>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</si>
  <si>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</si>
  <si>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</si>
  <si>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</si>
  <si>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</si>
  <si>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</si>
  <si>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</si>
  <si>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</si>
  <si>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</si>
  <si>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</si>
  <si>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</si>
  <si>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</si>
  <si>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</si>
  <si>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</si>
  <si>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</si>
  <si>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</si>
  <si>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</si>
  <si>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</si>
  <si>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</si>
  <si>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</si>
  <si>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</si>
  <si>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</si>
  <si>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</si>
  <si>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</si>
  <si>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</si>
  <si>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</si>
  <si>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</si>
  <si>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</si>
  <si>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</si>
  <si>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</si>
  <si>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</si>
  <si>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</si>
  <si>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</si>
  <si>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</si>
  <si>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</si>
  <si>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</si>
  <si>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</si>
  <si>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</si>
  <si>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</si>
  <si>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</si>
  <si>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</si>
  <si>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</si>
  <si>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</si>
  <si>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</si>
  <si>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</si>
  <si>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</si>
  <si>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</si>
  <si>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</si>
  <si>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</si>
  <si>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</si>
  <si>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</si>
  <si>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</si>
  <si>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</si>
  <si>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</si>
  <si>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</si>
  <si>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</si>
  <si>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</si>
  <si>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</si>
  <si>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</si>
  <si>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</si>
  <si>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</si>
  <si>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</si>
  <si>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</si>
  <si>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</si>
  <si>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</si>
  <si>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</si>
  <si>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</si>
  <si>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</si>
  <si>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</si>
  <si>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</si>
  <si>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</si>
  <si>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</si>
  <si>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</si>
  <si>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</si>
  <si>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</si>
  <si>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</si>
  <si>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</si>
  <si>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</si>
  <si>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</si>
  <si>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</si>
  <si>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</si>
  <si>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</si>
  <si>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</si>
  <si>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</si>
  <si>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</si>
  <si>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</si>
  <si>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</si>
  <si>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</si>
  <si>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</si>
  <si>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</si>
  <si>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</si>
  <si>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</si>
  <si>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</si>
  <si>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</si>
  <si>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</si>
  <si>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</si>
  <si>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</si>
  <si>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</si>
  <si>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</si>
  <si>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</si>
  <si>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</si>
  <si>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</si>
  <si>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</si>
  <si>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</si>
  <si>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</si>
  <si>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</si>
  <si>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</si>
  <si>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</si>
  <si>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</si>
  <si>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</si>
  <si>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</si>
  <si>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</si>
  <si>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</si>
  <si>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</si>
  <si>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</si>
  <si>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</si>
  <si>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</si>
  <si>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</si>
  <si>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</si>
  <si>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</si>
  <si>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</si>
  <si>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</si>
  <si>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</si>
  <si>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</si>
  <si>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</si>
  <si>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</si>
  <si>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</si>
  <si>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</si>
  <si>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</si>
  <si>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</si>
  <si>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</si>
  <si>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</si>
  <si>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</si>
  <si>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</si>
  <si>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</si>
  <si>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</si>
  <si>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</si>
  <si>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</si>
  <si>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</si>
  <si>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</si>
  <si>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</si>
  <si>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</si>
  <si>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</si>
  <si>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</si>
  <si>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</si>
  <si>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</si>
  <si>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</si>
  <si>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</si>
  <si>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</si>
  <si>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</si>
  <si>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</si>
  <si>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</si>
  <si>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</si>
  <si>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</si>
  <si>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</si>
  <si>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</si>
  <si>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</si>
  <si>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</si>
  <si>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</si>
  <si>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</si>
  <si>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</si>
  <si>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</si>
  <si>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</si>
  <si>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</si>
  <si>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</si>
  <si>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</si>
  <si>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</si>
  <si>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</si>
  <si>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</si>
  <si>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</si>
  <si>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</si>
  <si>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</si>
  <si>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</si>
  <si>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</si>
  <si>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</si>
  <si>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</si>
  <si>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</si>
  <si>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</si>
  <si>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</si>
  <si>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</si>
  <si>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</si>
  <si>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</si>
  <si>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</si>
  <si>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</si>
  <si>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</si>
  <si>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</si>
  <si>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</si>
  <si>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</si>
  <si>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</si>
  <si>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</si>
  <si>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</si>
  <si>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</si>
  <si>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</si>
  <si>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</si>
  <si>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</si>
  <si>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</si>
  <si>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</si>
  <si>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</si>
  <si>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</si>
  <si>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</si>
  <si>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</si>
  <si>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</si>
  <si>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</si>
  <si>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</si>
  <si>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</si>
  <si>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</si>
  <si>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</si>
  <si>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</si>
  <si>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</si>
  <si>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</si>
  <si>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</si>
  <si>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</si>
  <si>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</si>
  <si>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</si>
  <si>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</si>
  <si>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</si>
  <si>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</si>
  <si>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</si>
  <si>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</si>
  <si>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</si>
  <si>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</si>
  <si>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</si>
  <si>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</si>
  <si>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</si>
  <si>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</si>
  <si>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</si>
  <si>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</si>
  <si>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</si>
  <si>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</si>
  <si>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</si>
  <si>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</si>
  <si>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</si>
  <si>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</si>
  <si>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</si>
  <si>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</si>
  <si>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</si>
  <si>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</si>
  <si>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</si>
  <si>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</si>
  <si>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</si>
  <si>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</si>
  <si>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</si>
  <si>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</si>
  <si>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</si>
  <si>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</si>
  <si>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</si>
  <si>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</si>
  <si>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</si>
  <si>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</si>
  <si>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</si>
  <si>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</si>
  <si>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</si>
  <si>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</si>
  <si>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</si>
  <si>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</si>
  <si>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</si>
  <si>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</si>
  <si>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</si>
  <si>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</si>
  <si>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</si>
  <si>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</si>
  <si>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</si>
  <si>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</si>
  <si>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</si>
  <si>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</si>
  <si>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</si>
  <si>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</si>
  <si>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</si>
  <si>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</si>
  <si>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</si>
  <si>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</si>
  <si>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</si>
  <si>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</si>
  <si>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</si>
  <si>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</si>
  <si>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</si>
  <si>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</si>
  <si>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</si>
  <si>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</si>
  <si>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</si>
  <si>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</si>
  <si>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</si>
  <si>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</si>
  <si>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</si>
  <si>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</si>
  <si>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</si>
  <si>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</si>
  <si>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</si>
  <si>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</si>
  <si>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</si>
  <si>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</si>
  <si>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</si>
  <si>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</si>
  <si>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</si>
  <si>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</si>
  <si>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</si>
  <si>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</si>
  <si>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</si>
  <si>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</si>
  <si>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</si>
  <si>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</si>
  <si>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</si>
  <si>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</si>
  <si>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</si>
  <si>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</si>
  <si>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</si>
  <si>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</si>
  <si>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</si>
  <si>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</si>
  <si>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</si>
  <si>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</si>
  <si>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</si>
  <si>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</si>
  <si>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</si>
  <si>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</si>
  <si>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</si>
  <si>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</si>
  <si>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</si>
  <si>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</si>
  <si>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</si>
  <si>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</si>
  <si>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</si>
  <si>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</si>
  <si>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</si>
  <si>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</si>
  <si>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</si>
  <si>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</si>
  <si>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</si>
  <si>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</si>
  <si>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</si>
  <si>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</si>
  <si>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</si>
  <si>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</si>
  <si>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</si>
  <si>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</si>
  <si>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</si>
  <si>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</si>
  <si>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</si>
  <si>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</si>
  <si>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</si>
  <si>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</si>
  <si>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</si>
  <si>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</si>
  <si>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</si>
  <si>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</si>
  <si>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</si>
  <si>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</si>
  <si>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</si>
  <si>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</si>
  <si>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</si>
  <si>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</si>
  <si>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</si>
  <si>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</si>
  <si>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</si>
  <si>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</si>
  <si>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</si>
  <si>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</si>
  <si>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</si>
  <si>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</si>
  <si>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</si>
  <si>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</si>
  <si>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</si>
  <si>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</si>
  <si>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</si>
  <si>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</si>
  <si>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</si>
  <si>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</si>
  <si>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</si>
  <si>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</si>
  <si>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</si>
  <si>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</si>
  <si>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</si>
  <si>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</si>
  <si>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</si>
  <si>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</si>
  <si>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</si>
  <si>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</si>
  <si>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</si>
  <si>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</si>
  <si>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</si>
  <si>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</si>
  <si>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</si>
  <si>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</si>
  <si>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</si>
  <si>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</si>
  <si>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</si>
  <si>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</si>
  <si>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</si>
  <si>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</si>
  <si>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</si>
  <si>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</si>
  <si>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</si>
  <si>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</si>
  <si>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</si>
  <si>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</si>
  <si>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</si>
  <si>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</si>
  <si>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</si>
  <si>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</si>
  <si>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</si>
  <si>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</si>
  <si>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</si>
  <si>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</si>
  <si>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</si>
  <si>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</si>
  <si>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</si>
  <si>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</si>
  <si>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</si>
  <si>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</si>
  <si>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</si>
  <si>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</si>
  <si>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</si>
  <si>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</si>
  <si>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</si>
  <si>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</si>
  <si>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</si>
  <si>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</si>
  <si>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</si>
  <si>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</si>
  <si>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</si>
  <si>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</si>
  <si>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</si>
  <si>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</si>
  <si>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</si>
  <si>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</si>
  <si>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</si>
  <si>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</si>
  <si>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</si>
  <si>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</si>
  <si>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</si>
  <si>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</si>
  <si>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</si>
  <si>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</si>
  <si>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</si>
  <si>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</si>
  <si>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</si>
  <si>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</si>
  <si>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</si>
  <si>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</si>
  <si>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</si>
  <si>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</si>
  <si>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</si>
  <si>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</si>
  <si>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</si>
  <si>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</si>
  <si>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</si>
  <si>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</si>
  <si>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</si>
  <si>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</si>
  <si>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</si>
  <si>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</si>
  <si>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</si>
  <si>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</si>
  <si>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</si>
  <si>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</si>
  <si>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</si>
  <si>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</si>
  <si>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</si>
  <si>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</si>
  <si>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</si>
  <si>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</si>
  <si>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</si>
  <si>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</si>
  <si>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</si>
  <si>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</si>
  <si>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</si>
  <si>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</si>
  <si>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</si>
  <si>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</si>
  <si>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</si>
  <si>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</si>
  <si>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</si>
  <si>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</si>
  <si>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</si>
  <si>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</si>
  <si>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</si>
  <si>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</si>
  <si>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</si>
  <si>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</si>
  <si>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</si>
  <si>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</si>
  <si>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</si>
  <si>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</si>
  <si>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</si>
  <si>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</si>
  <si>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</si>
  <si>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</si>
  <si>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</si>
  <si>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</si>
  <si>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</si>
  <si>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</si>
  <si>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</si>
  <si>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</si>
  <si>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</si>
  <si>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</si>
  <si>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</si>
  <si>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</si>
  <si>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</si>
  <si>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</si>
  <si>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</si>
  <si>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</si>
  <si>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</si>
  <si>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</si>
  <si>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</si>
  <si>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</si>
  <si>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</si>
  <si>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</si>
  <si>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</si>
  <si>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</si>
  <si>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</si>
  <si>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</si>
  <si>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</si>
  <si>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</si>
  <si>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</si>
  <si>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</si>
  <si>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</si>
  <si>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</si>
  <si>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</si>
  <si>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</si>
  <si>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</si>
  <si>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</si>
  <si>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</si>
  <si>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</si>
  <si>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</si>
  <si>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</si>
  <si>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</si>
  <si>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</si>
  <si>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</si>
  <si>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</si>
  <si>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</si>
  <si>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</si>
  <si>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</si>
  <si>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</si>
  <si>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</si>
  <si>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</si>
  <si>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</si>
  <si>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</si>
  <si>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</si>
  <si>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</si>
  <si>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</si>
  <si>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</si>
  <si>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</si>
  <si>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</si>
  <si>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</si>
  <si>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</si>
  <si>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</si>
  <si>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</si>
  <si>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</si>
  <si>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</si>
  <si>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</si>
  <si>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</si>
  <si>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</si>
  <si>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</si>
  <si>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</si>
  <si>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</si>
  <si>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</si>
  <si>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</si>
  <si>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</si>
  <si>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</si>
  <si>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</si>
  <si>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</si>
  <si>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</si>
  <si>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</si>
  <si>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</si>
  <si>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</si>
  <si>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</si>
  <si>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</si>
  <si>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</si>
  <si>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</si>
  <si>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</si>
  <si>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</si>
  <si>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</si>
  <si>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</si>
  <si>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</si>
  <si>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</si>
  <si>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</si>
  <si>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</si>
  <si>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</si>
  <si>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</si>
  <si>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</si>
  <si>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</si>
  <si>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</si>
  <si>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</si>
  <si>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</si>
  <si>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</si>
  <si>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</si>
  <si>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</si>
  <si>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</si>
  <si>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</si>
  <si>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</si>
  <si>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</si>
  <si>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</si>
  <si>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</si>
  <si>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</si>
  <si>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</si>
  <si>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</si>
  <si>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</si>
  <si>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</si>
  <si>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</si>
  <si>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</si>
  <si>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</si>
  <si>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</si>
  <si>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</si>
  <si>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</si>
  <si>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</si>
  <si>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</si>
  <si>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</si>
  <si>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</si>
  <si>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</si>
  <si>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</si>
  <si>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</si>
  <si>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</si>
  <si>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</si>
  <si>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</si>
  <si>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</si>
  <si>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</si>
  <si>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</si>
  <si>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</si>
  <si>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</si>
  <si>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</si>
  <si>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</si>
  <si>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</si>
  <si>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</si>
  <si>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</si>
  <si>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</si>
  <si>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</si>
  <si>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</si>
  <si>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</si>
  <si>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</si>
  <si>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</si>
  <si>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</si>
  <si>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</si>
  <si>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</si>
  <si>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</si>
  <si>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</si>
  <si>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</si>
  <si>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</si>
  <si>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</si>
  <si>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</si>
  <si>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</si>
  <si>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</si>
  <si>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</si>
  <si>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</si>
  <si>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</si>
  <si>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</si>
  <si>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</si>
  <si>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</si>
  <si>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</si>
  <si>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</si>
  <si>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</si>
  <si>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</si>
  <si>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</si>
  <si>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</si>
  <si>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</si>
  <si>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</si>
  <si>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</si>
  <si>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</si>
  <si>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</si>
  <si>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</si>
  <si>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</si>
  <si>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</si>
  <si>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</si>
  <si>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</si>
  <si>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</si>
  <si>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</si>
  <si>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</si>
  <si>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</si>
  <si>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</si>
  <si>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</si>
  <si>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</si>
  <si>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</si>
  <si>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</si>
  <si>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</si>
  <si>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</si>
  <si>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</si>
  <si>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</si>
  <si>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</si>
  <si>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</si>
  <si>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</si>
  <si>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</si>
  <si>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</si>
  <si>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</si>
  <si>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</si>
  <si>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</si>
  <si>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</si>
  <si>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</si>
  <si>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</si>
  <si>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</si>
  <si>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</si>
  <si>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</si>
  <si>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</si>
  <si>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</si>
  <si>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</si>
  <si>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</si>
  <si>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</si>
  <si>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</si>
  <si>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</si>
  <si>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</si>
  <si>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</si>
  <si>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</si>
  <si>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</si>
  <si>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</si>
  <si>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</si>
  <si>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</si>
  <si>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</si>
  <si>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</si>
  <si>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</si>
  <si>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</si>
  <si>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</si>
  <si>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</si>
  <si>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</si>
  <si>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</si>
  <si>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</si>
  <si>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</si>
  <si>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</si>
  <si>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</si>
  <si>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</si>
  <si>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</si>
  <si>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</si>
  <si>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</si>
  <si>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</si>
  <si>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</si>
  <si>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</si>
  <si>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</si>
  <si>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</si>
  <si>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</si>
  <si>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</si>
  <si>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</si>
  <si>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</si>
  <si>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</si>
  <si>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</si>
  <si>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</si>
  <si>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</si>
  <si>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</si>
  <si>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</si>
  <si>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</si>
  <si>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</si>
  <si>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</si>
  <si>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</si>
  <si>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</si>
  <si>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</si>
  <si>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</si>
  <si>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</si>
  <si>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</si>
  <si>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</si>
  <si>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</si>
  <si>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</si>
  <si>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</si>
  <si>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</si>
  <si>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</si>
  <si>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</si>
  <si>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</si>
  <si>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</si>
  <si>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</si>
  <si>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</si>
  <si>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</si>
  <si>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</si>
  <si>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</si>
  <si>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</si>
  <si>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</si>
  <si>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</si>
  <si>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</si>
  <si>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</si>
  <si>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</si>
  <si>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</si>
  <si>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</si>
  <si>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</si>
  <si>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</si>
  <si>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</si>
  <si>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</si>
  <si>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</si>
  <si>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</si>
  <si>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</si>
  <si>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</si>
  <si>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</si>
  <si>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</si>
  <si>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</si>
  <si>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</si>
  <si>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</si>
  <si>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</si>
  <si>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</si>
  <si>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</si>
  <si>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</si>
  <si>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</si>
  <si>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</si>
  <si>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</si>
  <si>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</si>
  <si>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</si>
  <si>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</si>
  <si>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</si>
  <si>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</si>
  <si>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</si>
  <si>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</si>
  <si>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</si>
  <si>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</si>
  <si>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</si>
  <si>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</si>
  <si>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</si>
  <si>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</si>
  <si>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</si>
  <si>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</si>
  <si>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</si>
  <si>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</si>
  <si>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</si>
  <si>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</si>
  <si>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</si>
  <si>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</si>
  <si>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</si>
  <si>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</si>
  <si>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</si>
  <si>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</si>
  <si>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</si>
  <si>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</si>
  <si>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</si>
  <si>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</si>
  <si>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</si>
  <si>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</si>
  <si>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</si>
  <si>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</si>
  <si>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</si>
  <si>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</si>
  <si>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</si>
  <si>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</si>
  <si>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</si>
  <si>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</si>
  <si>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</si>
  <si>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</si>
  <si>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</si>
  <si>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</si>
  <si>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</si>
  <si>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</si>
  <si>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</si>
  <si>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</si>
  <si>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</si>
  <si>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</si>
  <si>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</si>
  <si>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</si>
  <si>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</si>
  <si>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</si>
  <si>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</si>
  <si>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</si>
  <si>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</si>
  <si>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</si>
  <si>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</si>
  <si>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</si>
  <si>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</si>
  <si>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</si>
  <si>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</si>
  <si>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</si>
  <si>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</si>
  <si>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</si>
  <si>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</si>
  <si>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</si>
  <si>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</si>
  <si>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</si>
  <si>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</si>
  <si>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</si>
  <si>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</si>
  <si>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</si>
  <si>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</si>
  <si>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</si>
  <si>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</si>
  <si>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</si>
  <si>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</si>
  <si>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</si>
  <si>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</si>
  <si>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</si>
  <si>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</si>
  <si>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</si>
  <si>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</si>
  <si>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</si>
  <si>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</si>
  <si>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</si>
  <si>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</si>
  <si>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</si>
  <si>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</si>
  <si>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</si>
  <si>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</si>
  <si>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</si>
  <si>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</si>
  <si>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</si>
  <si>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</si>
  <si>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</si>
  <si>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</si>
  <si>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</si>
  <si>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</si>
  <si>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</si>
  <si>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</si>
  <si>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</si>
  <si>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</si>
  <si>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</si>
  <si>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</si>
  <si>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</si>
  <si>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</si>
  <si>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</si>
  <si>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</si>
  <si>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</si>
  <si>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</si>
  <si>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</si>
  <si>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</si>
  <si>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</si>
  <si>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</si>
  <si>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</si>
  <si>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</si>
  <si>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</si>
  <si>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</si>
  <si>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</si>
  <si>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</si>
  <si>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</si>
  <si>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</si>
  <si>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</si>
  <si>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</si>
  <si>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</si>
  <si>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</si>
  <si>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</si>
  <si>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</si>
  <si>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</si>
  <si>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</si>
  <si>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</si>
  <si>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</si>
  <si>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</si>
  <si>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</si>
  <si>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</si>
  <si>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</si>
  <si>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</si>
  <si>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</si>
  <si>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</si>
  <si>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</si>
  <si>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</si>
  <si>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</si>
  <si>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</si>
  <si>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</si>
  <si>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</si>
  <si>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</si>
  <si>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</si>
  <si>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</si>
  <si>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</si>
  <si>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</si>
  <si>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</si>
  <si>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</si>
  <si>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</si>
  <si>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</si>
  <si>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</si>
  <si>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</si>
  <si>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</si>
  <si>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</si>
  <si>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</si>
  <si>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</si>
  <si>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</si>
  <si>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</si>
  <si>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</si>
  <si>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</si>
  <si>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</si>
  <si>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</si>
  <si>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</si>
  <si>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</si>
  <si>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</si>
  <si>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</si>
  <si>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</si>
  <si>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</si>
  <si>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</si>
  <si>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</si>
  <si>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</si>
  <si>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</si>
  <si>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</si>
  <si>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</si>
  <si>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</si>
  <si>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</si>
  <si>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</si>
  <si>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</si>
  <si>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</si>
  <si>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</si>
  <si>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</si>
  <si>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</si>
  <si>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</si>
  <si>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</si>
  <si>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</si>
  <si>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</si>
  <si>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</si>
  <si>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</si>
  <si>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</si>
  <si>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</si>
  <si>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</si>
  <si>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</si>
  <si>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</si>
  <si>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</si>
  <si>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</si>
  <si>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</si>
  <si>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</si>
  <si>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</si>
  <si>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</si>
  <si>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</si>
  <si>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</si>
  <si>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</si>
  <si>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</si>
  <si>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</si>
  <si>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</si>
  <si>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</si>
  <si>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</si>
  <si>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</si>
  <si>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</si>
  <si>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</si>
  <si>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</si>
  <si>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</si>
  <si>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</si>
  <si>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</si>
  <si>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</si>
  <si>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</si>
  <si>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</si>
  <si>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</si>
  <si>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</si>
  <si>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</si>
  <si>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</si>
  <si>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</si>
  <si>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</si>
  <si>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</si>
  <si>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</si>
  <si>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</si>
  <si>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</si>
  <si>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</si>
  <si>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</si>
  <si>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</si>
  <si>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</si>
  <si>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</si>
  <si>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</si>
  <si>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</si>
  <si>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</si>
  <si>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</si>
  <si>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</si>
  <si>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</si>
  <si>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</si>
  <si>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</si>
  <si>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</si>
  <si>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</si>
  <si>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</si>
  <si>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</si>
  <si>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</si>
  <si>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</si>
  <si>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</si>
  <si>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</si>
  <si>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</si>
  <si>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</si>
  <si>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</si>
  <si>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</si>
  <si>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</si>
  <si>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</si>
  <si>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</si>
  <si>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</si>
  <si>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</si>
  <si>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</si>
  <si>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</si>
  <si>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</si>
  <si>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</si>
  <si>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</si>
  <si>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</si>
  <si>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</si>
  <si>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</si>
  <si>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</si>
  <si>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</si>
  <si>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</si>
  <si>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</si>
  <si>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</si>
  <si>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</si>
  <si>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</si>
  <si>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</si>
  <si>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</si>
  <si>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</si>
  <si>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</si>
  <si>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</si>
  <si>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</si>
  <si>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</si>
  <si>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</si>
  <si>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</si>
  <si>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</si>
  <si>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</si>
  <si>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</si>
  <si>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</si>
  <si>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</si>
  <si>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</si>
  <si>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</si>
  <si>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</si>
  <si>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</si>
  <si>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</si>
  <si>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</si>
  <si>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</si>
  <si>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</si>
  <si>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</si>
  <si>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</si>
  <si>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</si>
  <si>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</si>
  <si>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</si>
  <si>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</si>
  <si>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</si>
  <si>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</si>
  <si>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</si>
  <si>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</si>
  <si>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</si>
  <si>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</si>
  <si>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</si>
  <si>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</si>
  <si>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</si>
  <si>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</si>
  <si>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</si>
  <si>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</si>
  <si>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</si>
  <si>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</si>
  <si>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</si>
  <si>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</si>
  <si>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</si>
  <si>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</si>
  <si>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</si>
  <si>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</si>
  <si>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</si>
  <si>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</si>
  <si>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</si>
  <si>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</si>
  <si>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</si>
  <si>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</si>
  <si>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</si>
  <si>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</si>
  <si>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</si>
  <si>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</si>
  <si>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</si>
  <si>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</si>
  <si>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</si>
  <si>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</si>
  <si>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</si>
  <si>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</si>
  <si>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</si>
  <si>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</si>
  <si>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</si>
  <si>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</si>
  <si>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</si>
  <si>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</si>
  <si>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</si>
  <si>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</si>
  <si>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</si>
  <si>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</si>
  <si>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</si>
  <si>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</si>
  <si>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</si>
  <si>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</si>
  <si>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</si>
  <si>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</si>
  <si>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</si>
  <si>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</si>
  <si>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</si>
  <si>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</si>
  <si>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</si>
  <si>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</si>
  <si>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</si>
  <si>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</si>
  <si>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</si>
  <si>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</si>
  <si>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</si>
  <si>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</si>
  <si>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</si>
  <si>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</si>
  <si>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</si>
  <si>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</si>
  <si>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</si>
  <si>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</si>
  <si>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</si>
  <si>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</si>
  <si>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</si>
  <si>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</si>
  <si>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</si>
  <si>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</si>
  <si>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</si>
  <si>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</si>
  <si>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</si>
  <si>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</si>
  <si>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</si>
  <si>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</si>
  <si>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</si>
  <si>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</si>
  <si>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</si>
  <si>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</si>
  <si>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</si>
  <si>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</si>
  <si>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</si>
  <si>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</si>
  <si>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</si>
  <si>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</si>
  <si>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</si>
  <si>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</si>
  <si>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</si>
  <si>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</si>
  <si>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</si>
  <si>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</si>
  <si>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</si>
  <si>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</si>
  <si>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</si>
  <si>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</si>
  <si>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</si>
  <si>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</si>
  <si>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</si>
  <si>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</si>
  <si>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</si>
  <si>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</si>
  <si>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</si>
  <si>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</si>
  <si>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</si>
  <si>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</si>
  <si>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</si>
  <si>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</si>
  <si>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</si>
  <si>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</si>
  <si>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</si>
  <si>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</si>
  <si>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</si>
  <si>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</si>
  <si>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</si>
  <si>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</si>
  <si>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</si>
  <si>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</si>
  <si>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</si>
  <si>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</si>
  <si>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</si>
  <si>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</si>
  <si>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</si>
  <si>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</si>
  <si>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</si>
  <si>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</si>
  <si>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</si>
  <si>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</si>
  <si>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</si>
  <si>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</si>
  <si>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</si>
  <si>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</si>
  <si>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</si>
  <si>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</si>
  <si>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</si>
  <si>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</si>
  <si>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</si>
  <si>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</si>
  <si>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</si>
  <si>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</si>
  <si>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</si>
  <si>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</si>
  <si>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</si>
  <si>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</si>
  <si>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</si>
  <si>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</si>
  <si>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</si>
  <si>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</si>
  <si>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</si>
  <si>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</si>
  <si>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</si>
  <si>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</si>
  <si>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</si>
  <si>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</si>
  <si>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</si>
  <si>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</si>
  <si>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</si>
  <si>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</si>
  <si>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</si>
  <si>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</si>
  <si>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</si>
  <si>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</si>
  <si>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</si>
  <si>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</si>
  <si>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</si>
  <si>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</si>
  <si>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</si>
  <si>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</si>
  <si>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</si>
  <si>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</si>
  <si>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</si>
  <si>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</si>
  <si>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</si>
  <si>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</si>
  <si>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</si>
  <si>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</si>
  <si>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</si>
  <si>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</si>
  <si>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</si>
  <si>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</si>
  <si>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</si>
  <si>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</si>
  <si>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</si>
  <si>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</si>
  <si>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</si>
  <si>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</si>
  <si>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</si>
  <si>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</si>
  <si>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</si>
  <si>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</si>
  <si>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</si>
  <si>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</si>
  <si>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</si>
  <si>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</si>
  <si>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</si>
  <si>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</si>
  <si>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</si>
  <si>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</si>
  <si>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</si>
  <si>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</si>
  <si>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</si>
  <si>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</si>
  <si>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</si>
  <si>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</si>
  <si>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</si>
  <si>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</si>
  <si>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</si>
  <si>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</si>
  <si>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</si>
  <si>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</si>
  <si>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</si>
  <si>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</si>
  <si>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</si>
  <si>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</si>
  <si>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</si>
  <si>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</si>
  <si>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</si>
  <si>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</si>
  <si>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</si>
  <si>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</si>
  <si>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</si>
  <si>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</si>
  <si>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</si>
  <si>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</si>
  <si>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</si>
  <si>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</si>
  <si>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</si>
  <si>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</si>
  <si>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</si>
  <si>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</si>
  <si>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</si>
  <si>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</si>
  <si>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</si>
  <si>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</si>
  <si>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</si>
  <si>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</si>
  <si>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</si>
  <si>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</si>
  <si>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</si>
  <si>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</si>
  <si>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</si>
  <si>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</si>
  <si>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</si>
  <si>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</si>
  <si>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</si>
  <si>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</si>
  <si>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</si>
  <si>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</si>
  <si>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</si>
  <si>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</si>
  <si>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</si>
  <si>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</si>
  <si>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</si>
  <si>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</si>
  <si>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</si>
  <si>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</si>
  <si>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</si>
  <si>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</si>
  <si>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</si>
  <si>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</si>
  <si>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</si>
  <si>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</si>
  <si>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</si>
  <si>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</si>
  <si>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</si>
  <si>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</si>
  <si>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</si>
  <si>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</si>
  <si>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</si>
  <si>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</si>
  <si>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</si>
  <si>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</si>
  <si>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</si>
  <si>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</si>
  <si>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</si>
  <si>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</si>
  <si>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</si>
  <si>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</si>
  <si>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</si>
  <si>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</si>
  <si>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</si>
  <si>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</si>
  <si>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</si>
  <si>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</si>
  <si>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</si>
  <si>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</si>
  <si>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</si>
  <si>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</si>
  <si>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</si>
  <si>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</si>
  <si>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</si>
  <si>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</si>
  <si>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</si>
  <si>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</si>
  <si>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</si>
  <si>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</si>
  <si>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</si>
  <si>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</si>
  <si>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</si>
  <si>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</si>
  <si>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</si>
  <si>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</si>
  <si>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</si>
  <si>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</si>
  <si>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</si>
  <si>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</si>
  <si>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</si>
  <si>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</si>
  <si>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</si>
  <si>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</si>
  <si>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</si>
  <si>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</si>
  <si>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</si>
  <si>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</si>
  <si>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</si>
  <si>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</si>
  <si>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</si>
  <si>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</si>
  <si>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</si>
  <si>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</si>
  <si>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</si>
  <si>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</si>
  <si>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</si>
  <si>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</si>
  <si>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</si>
  <si>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</si>
  <si>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</si>
  <si>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</si>
  <si>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</si>
  <si>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</si>
  <si>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</si>
  <si>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</si>
  <si>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</si>
  <si>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</si>
  <si>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</si>
  <si>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</si>
  <si>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</si>
  <si>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</si>
  <si>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</si>
  <si>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</si>
  <si>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</si>
  <si>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</si>
  <si>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</si>
  <si>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</si>
  <si>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</si>
  <si>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</si>
  <si>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</si>
  <si>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</si>
  <si>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</si>
  <si>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</si>
  <si>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</si>
  <si>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</si>
  <si>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</si>
  <si>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</si>
  <si>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</si>
  <si>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</si>
  <si>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</si>
  <si>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</si>
  <si>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</si>
  <si>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</si>
  <si>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</si>
  <si>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</si>
  <si>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</si>
  <si>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</si>
  <si>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</si>
  <si>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</si>
  <si>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</si>
  <si>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</si>
  <si>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</si>
  <si>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</si>
  <si>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</si>
  <si>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</si>
  <si>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</si>
  <si>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</si>
  <si>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</si>
  <si>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</si>
  <si>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</si>
  <si>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</si>
  <si>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</si>
  <si>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</si>
  <si>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</si>
  <si>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</si>
  <si>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</si>
  <si>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</si>
  <si>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</si>
  <si>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</si>
  <si>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</si>
  <si>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</si>
  <si>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</si>
  <si>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</si>
  <si>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</si>
  <si>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</si>
  <si>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</si>
  <si>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</si>
  <si>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</si>
  <si>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</si>
  <si>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</si>
  <si>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</si>
  <si>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</si>
  <si>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</si>
  <si>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</si>
  <si>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</si>
  <si>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</si>
  <si>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</si>
  <si>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</si>
  <si>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</si>
  <si>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</si>
  <si>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</si>
  <si>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</si>
  <si>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</si>
  <si>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</si>
  <si>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</si>
  <si>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</si>
  <si>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</si>
  <si>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</si>
  <si>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</si>
  <si>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</si>
  <si>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</si>
  <si>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</si>
  <si>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</si>
  <si>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</si>
  <si>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</si>
  <si>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</si>
  <si>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</si>
  <si>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</si>
  <si>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</si>
  <si>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</si>
  <si>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</si>
  <si>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</si>
  <si>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</si>
  <si>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</si>
  <si>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</si>
  <si>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</si>
  <si>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</si>
  <si>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</si>
  <si>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</si>
  <si>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</si>
  <si>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</si>
  <si>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</si>
  <si>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</si>
  <si>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</si>
  <si>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</si>
  <si>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</si>
  <si>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</si>
  <si>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</si>
  <si>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</si>
  <si>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</si>
  <si>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</si>
  <si>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</si>
  <si>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</si>
  <si>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</si>
  <si>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</si>
  <si>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</si>
  <si>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</si>
  <si>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</si>
  <si>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</si>
  <si>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</si>
  <si>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</si>
  <si>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</si>
  <si>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</si>
  <si>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</si>
  <si>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</si>
  <si>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</si>
  <si>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</si>
  <si>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</si>
  <si>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</si>
  <si>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</si>
  <si>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</si>
  <si>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</si>
  <si>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</si>
  <si>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</si>
  <si>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</si>
  <si>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</si>
  <si>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</si>
  <si>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</si>
  <si>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</si>
  <si>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</si>
  <si>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</si>
  <si>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</si>
  <si>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</si>
  <si>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</si>
  <si>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</si>
  <si>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</si>
  <si>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</si>
  <si>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</si>
  <si>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</si>
  <si>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</si>
  <si>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</si>
  <si>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</si>
  <si>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</si>
  <si>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</si>
  <si>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</si>
  <si>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</si>
  <si>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</si>
  <si>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</si>
  <si>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</si>
  <si>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</si>
  <si>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</si>
  <si>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</si>
  <si>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</si>
  <si>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</si>
  <si>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</si>
  <si>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</si>
  <si>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</si>
  <si>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</si>
  <si>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</si>
  <si>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</si>
  <si>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</si>
  <si>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</si>
  <si>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</si>
  <si>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</si>
  <si>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</si>
  <si>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</si>
  <si>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</si>
  <si>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</si>
  <si>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</si>
  <si>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</si>
  <si>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</si>
  <si>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</si>
  <si>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</si>
  <si>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</si>
  <si>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</si>
  <si>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</si>
  <si>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</si>
  <si>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</si>
  <si>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</si>
  <si>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</si>
  <si>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</si>
  <si>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</si>
  <si>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</si>
  <si>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</si>
  <si>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</si>
  <si>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</si>
  <si>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</si>
  <si>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</si>
  <si>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</si>
  <si>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</si>
  <si>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</si>
  <si>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</si>
  <si>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</si>
  <si>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</si>
  <si>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</si>
  <si>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</si>
  <si>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</si>
  <si>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</si>
  <si>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</si>
  <si>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</si>
  <si>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</si>
  <si>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</si>
  <si>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</si>
  <si>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</si>
  <si>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</si>
  <si>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</si>
  <si>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</si>
  <si>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</si>
  <si>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</si>
  <si>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</si>
  <si>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</si>
  <si>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</si>
  <si>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</si>
  <si>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</si>
  <si>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</si>
  <si>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</si>
  <si>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</si>
  <si>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</si>
  <si>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</si>
  <si>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</si>
  <si>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</si>
  <si>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</si>
  <si>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</si>
  <si>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</si>
  <si>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</si>
  <si>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</si>
  <si>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</si>
  <si>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</si>
  <si>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</si>
  <si>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</si>
  <si>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</si>
  <si>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</si>
  <si>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</si>
  <si>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</si>
  <si>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</si>
  <si>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</si>
  <si>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</si>
  <si>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</si>
  <si>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</si>
  <si>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</si>
  <si>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</si>
  <si>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</si>
  <si>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</si>
  <si>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</si>
  <si>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</si>
  <si>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</si>
  <si>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</si>
  <si>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</si>
  <si>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</si>
  <si>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</si>
  <si>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</si>
  <si>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</si>
  <si>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</si>
  <si>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</si>
  <si>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</si>
  <si>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</si>
  <si>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</si>
  <si>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</si>
  <si>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</si>
  <si>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</si>
  <si>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</si>
  <si>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</si>
  <si>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</si>
  <si>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</si>
  <si>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</si>
  <si>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</si>
  <si>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</si>
  <si>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</si>
  <si>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</si>
  <si>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</si>
  <si>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</si>
  <si>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</si>
  <si>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</si>
  <si>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</si>
  <si>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</si>
  <si>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</si>
  <si>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</si>
  <si>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</si>
  <si>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</si>
  <si>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</si>
  <si>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</si>
  <si>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</si>
  <si>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</si>
  <si>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</si>
  <si>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</si>
  <si>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</si>
  <si>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</si>
  <si>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</si>
  <si>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</si>
  <si>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</si>
  <si>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</si>
  <si>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</si>
  <si>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</si>
  <si>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</si>
  <si>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</si>
  <si>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</si>
  <si>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</si>
  <si>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</si>
  <si>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</si>
  <si>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</si>
  <si>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</si>
  <si>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</si>
  <si>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</si>
  <si>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</si>
  <si>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</si>
  <si>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</si>
  <si>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</si>
  <si>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</si>
  <si>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</si>
  <si>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</si>
  <si>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</si>
  <si>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</si>
  <si>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</si>
  <si>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</si>
  <si>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</si>
  <si>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</si>
  <si>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</si>
  <si>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</si>
  <si>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</si>
  <si>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</si>
  <si>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</si>
  <si>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</si>
  <si>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</si>
  <si>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</si>
  <si>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</si>
  <si>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</si>
  <si>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</si>
  <si>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</si>
  <si>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</si>
  <si>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</si>
  <si>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</si>
  <si>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</si>
  <si>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</si>
  <si>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</si>
  <si>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</si>
  <si>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</si>
  <si>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</si>
  <si>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</si>
  <si>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</si>
  <si>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</si>
  <si>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</si>
  <si>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</si>
  <si>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</si>
  <si>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</si>
  <si>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</si>
  <si>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</si>
  <si>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</si>
  <si>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</si>
  <si>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</si>
  <si>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</si>
  <si>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</si>
  <si>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</si>
  <si>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</si>
  <si>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</si>
  <si>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</si>
  <si>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</si>
  <si>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</si>
  <si>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</si>
  <si>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</si>
  <si>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</si>
  <si>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</si>
  <si>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</si>
  <si>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</si>
  <si>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</si>
  <si>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</si>
  <si>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</si>
  <si>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</si>
  <si>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</si>
  <si>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</si>
  <si>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</si>
  <si>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</si>
  <si>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</si>
  <si>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</si>
  <si>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</si>
  <si>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</si>
  <si>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</si>
  <si>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</si>
  <si>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</si>
  <si>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</si>
  <si>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</si>
  <si>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</si>
  <si>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</si>
  <si>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</si>
  <si>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</si>
  <si>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</si>
  <si>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</si>
  <si>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</si>
  <si>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</si>
  <si>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</si>
  <si>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</si>
  <si>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</si>
  <si>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</si>
  <si>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</si>
  <si>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</si>
  <si>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</si>
  <si>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</si>
  <si>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</si>
  <si>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</si>
  <si>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</si>
  <si>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</si>
  <si>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</si>
  <si>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</si>
  <si>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</si>
  <si>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</si>
  <si>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</si>
  <si>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</si>
  <si>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</si>
  <si>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</si>
  <si>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</si>
  <si>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</si>
  <si>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</si>
  <si>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</si>
  <si>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</si>
  <si>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</si>
  <si>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</si>
  <si>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</si>
  <si>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</si>
  <si>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</si>
  <si>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</si>
  <si>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</si>
  <si>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</si>
  <si>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</si>
  <si>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</si>
  <si>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</si>
  <si>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</si>
  <si>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</si>
  <si>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</si>
  <si>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</si>
  <si>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</si>
  <si>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</si>
  <si>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</si>
  <si>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</si>
  <si>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</si>
  <si>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</si>
  <si>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</si>
  <si>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</si>
  <si>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</si>
  <si>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</si>
  <si>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</si>
  <si>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</si>
  <si>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</si>
  <si>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</si>
  <si>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</si>
  <si>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</si>
  <si>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</si>
  <si>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</si>
  <si>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</si>
  <si>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</si>
  <si>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</si>
  <si>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</si>
  <si>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</si>
  <si>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</si>
  <si>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</si>
  <si>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</si>
  <si>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</si>
  <si>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</si>
  <si>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</si>
  <si>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</si>
  <si>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</si>
  <si>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</si>
  <si>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</si>
  <si>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</si>
  <si>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</si>
  <si>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</si>
  <si>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</si>
  <si>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</si>
  <si>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</si>
  <si>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</si>
  <si>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</si>
  <si>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</si>
  <si>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</si>
  <si>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</si>
  <si>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</si>
  <si>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</si>
  <si>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</si>
  <si>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</si>
  <si>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</si>
  <si>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</si>
  <si>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</si>
  <si>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</si>
  <si>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</si>
  <si>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</si>
  <si>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</si>
  <si>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</si>
  <si>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</si>
  <si>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</si>
  <si>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</si>
  <si>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</si>
  <si>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</si>
  <si>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</si>
  <si>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</si>
  <si>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</si>
  <si>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</si>
  <si>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</si>
  <si>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</si>
  <si>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</si>
  <si>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</si>
  <si>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</si>
  <si>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</si>
  <si>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</si>
  <si>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</si>
  <si>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</si>
  <si>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</si>
  <si>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</si>
  <si>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</si>
  <si>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</si>
  <si>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</si>
  <si>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</si>
  <si>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</si>
  <si>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</si>
  <si>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</si>
  <si>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</si>
  <si>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</si>
  <si>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</si>
  <si>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</si>
  <si>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</si>
  <si>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</si>
  <si>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</si>
  <si>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</si>
  <si>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</si>
  <si>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</si>
  <si>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</si>
  <si>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</si>
  <si>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</si>
  <si>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</si>
  <si>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</si>
  <si>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</si>
  <si>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</si>
  <si>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</si>
  <si>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</si>
  <si>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</si>
  <si>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</si>
  <si>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</si>
  <si>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</si>
  <si>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</si>
  <si>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</si>
  <si>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</si>
  <si>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</si>
  <si>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</si>
  <si>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</si>
  <si>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</si>
  <si>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</si>
  <si>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</si>
  <si>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</si>
  <si>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</si>
  <si>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</si>
  <si>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</si>
  <si>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</si>
  <si>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</si>
  <si>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</si>
  <si>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</si>
  <si>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</si>
  <si>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</si>
  <si>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</si>
  <si>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</si>
  <si>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</si>
  <si>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</si>
  <si>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</si>
  <si>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</si>
  <si>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</si>
  <si>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</si>
  <si>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</si>
  <si>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</si>
  <si>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</si>
  <si>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</si>
  <si>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</si>
  <si>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</si>
  <si>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</si>
  <si>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</si>
  <si>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</si>
  <si>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</si>
  <si>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</si>
  <si>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</si>
  <si>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</si>
  <si>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</si>
  <si>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</si>
  <si>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</si>
  <si>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</si>
  <si>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</si>
  <si>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</si>
  <si>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</si>
  <si>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</si>
  <si>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</si>
  <si>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</si>
  <si>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</si>
  <si>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</si>
  <si>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</si>
  <si>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</si>
  <si>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</si>
  <si>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</si>
  <si>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</si>
  <si>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</si>
  <si>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</si>
  <si>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</si>
  <si>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</si>
  <si>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</si>
  <si>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</si>
  <si>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</si>
  <si>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</si>
  <si>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</si>
  <si>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</si>
  <si>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</si>
  <si>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</si>
  <si>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</si>
  <si>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</si>
  <si>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</si>
  <si>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</si>
  <si>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</si>
  <si>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</si>
  <si>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</si>
  <si>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</si>
  <si>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</si>
  <si>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</si>
  <si>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</si>
  <si>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</si>
  <si>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</si>
  <si>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</si>
  <si>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</si>
  <si>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</si>
  <si>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</si>
  <si>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</si>
  <si>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</si>
  <si>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</si>
  <si>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</si>
  <si>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</si>
  <si>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</si>
  <si>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</si>
  <si>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</si>
  <si>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</si>
  <si>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</si>
  <si>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</si>
  <si>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</si>
  <si>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</si>
  <si>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</si>
  <si>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</si>
  <si>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</si>
  <si>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</si>
  <si>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</si>
  <si>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</si>
  <si>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</si>
  <si>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</si>
  <si>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</si>
  <si>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</si>
  <si>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</si>
  <si>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</si>
  <si>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</si>
  <si>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</si>
  <si>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</si>
  <si>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</si>
  <si>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</si>
  <si>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</si>
  <si>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</si>
  <si>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</si>
  <si>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</si>
  <si>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</si>
  <si>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</si>
  <si>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</si>
  <si>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</si>
  <si>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</si>
  <si>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</si>
  <si>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</si>
  <si>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</si>
  <si>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</si>
  <si>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</si>
  <si>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</si>
  <si>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</si>
  <si>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</si>
  <si>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</si>
  <si>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</si>
  <si>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</si>
  <si>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</si>
  <si>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</si>
  <si>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</si>
  <si>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</si>
  <si>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</si>
  <si>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</si>
  <si>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</si>
  <si>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</si>
  <si>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</si>
  <si>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</si>
  <si>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</si>
  <si>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</si>
  <si>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</si>
  <si>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</si>
  <si>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</si>
  <si>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</si>
  <si>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</si>
  <si>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</si>
  <si>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</si>
  <si>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</si>
  <si>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</si>
  <si>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</si>
  <si>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</si>
  <si>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</si>
  <si>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</si>
  <si>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</si>
  <si>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</si>
  <si>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</si>
  <si>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</si>
  <si>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</si>
  <si>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</si>
  <si>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</si>
  <si>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</si>
  <si>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</si>
  <si>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</si>
  <si>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</si>
  <si>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</si>
  <si>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</si>
  <si>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</si>
  <si>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</si>
  <si>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</si>
  <si>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</si>
  <si>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</si>
  <si>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</si>
  <si>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</si>
  <si>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</si>
  <si>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</si>
  <si>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</si>
  <si>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</si>
  <si>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</si>
  <si>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</si>
  <si>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</si>
  <si>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</si>
  <si>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</si>
  <si>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</si>
  <si>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</si>
  <si>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</si>
  <si>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</si>
  <si>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</si>
  <si>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</si>
  <si>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</si>
  <si>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</si>
  <si>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</si>
  <si>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</si>
  <si>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</si>
  <si>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</si>
  <si>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</si>
  <si>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</si>
  <si>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</si>
  <si>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</si>
  <si>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</si>
  <si>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</si>
  <si>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</si>
  <si>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</si>
  <si>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</si>
  <si>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</si>
  <si>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</si>
  <si>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</si>
  <si>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</si>
  <si>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</si>
  <si>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</si>
  <si>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</si>
  <si>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</si>
  <si>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</si>
  <si>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</si>
  <si>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</si>
  <si>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</si>
  <si>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</si>
  <si>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</si>
  <si>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</si>
  <si>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</si>
  <si>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</si>
  <si>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</si>
  <si>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</si>
  <si>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</si>
  <si>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</si>
  <si>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</si>
  <si>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</si>
  <si>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</si>
  <si>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</si>
  <si>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</si>
  <si>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</si>
  <si>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</si>
  <si>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</si>
  <si>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</si>
  <si>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</si>
  <si>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</si>
  <si>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</si>
  <si>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</si>
  <si>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</si>
  <si>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</si>
  <si>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</si>
  <si>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</si>
  <si>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</si>
  <si>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</si>
  <si>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</si>
  <si>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</si>
  <si>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</si>
  <si>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</si>
  <si>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</si>
  <si>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</si>
  <si>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</si>
  <si>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</si>
  <si>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</si>
  <si>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</si>
  <si>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</si>
  <si>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</si>
  <si>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</si>
  <si>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</si>
  <si>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</si>
  <si>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</si>
  <si>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</si>
  <si>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</si>
  <si>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</si>
  <si>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</si>
  <si>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</si>
  <si>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</si>
  <si>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</si>
  <si>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</si>
  <si>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</si>
  <si>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</si>
  <si>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</si>
  <si>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</si>
  <si>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</si>
  <si>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</si>
  <si>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</si>
  <si>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</si>
  <si>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</si>
  <si>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</si>
  <si>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</si>
  <si>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</si>
  <si>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</si>
  <si>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</si>
  <si>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</si>
  <si>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</si>
  <si>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</si>
  <si>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</si>
  <si>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</si>
  <si>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</si>
  <si>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</si>
  <si>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</si>
  <si>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</si>
  <si>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</si>
  <si>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</si>
  <si>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</si>
  <si>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</si>
  <si>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</si>
  <si>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</si>
  <si>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</si>
  <si>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</si>
  <si>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</si>
  <si>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</si>
  <si>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</si>
  <si>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</si>
  <si>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</si>
  <si>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</si>
  <si>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</si>
  <si>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</si>
  <si>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</si>
  <si>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</si>
  <si>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</si>
  <si>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</si>
  <si>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</si>
  <si>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</si>
  <si>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</si>
  <si>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</si>
  <si>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</si>
  <si>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</si>
  <si>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</si>
  <si>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</si>
  <si>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</si>
  <si>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</si>
  <si>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</si>
  <si>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</si>
  <si>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</si>
  <si>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</si>
  <si>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</si>
  <si>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</si>
  <si>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</si>
  <si>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</si>
  <si>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</si>
  <si>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</si>
  <si>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</si>
  <si>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</si>
  <si>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</si>
  <si>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</si>
  <si>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</si>
  <si>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</si>
  <si>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</si>
  <si>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</si>
  <si>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</si>
  <si>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</si>
  <si>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</si>
  <si>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</si>
  <si>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</si>
  <si>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</si>
  <si>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</si>
  <si>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</si>
  <si>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</si>
  <si>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</si>
  <si>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</si>
  <si>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</si>
  <si>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</si>
  <si>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</si>
  <si>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</si>
  <si>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</si>
  <si>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</si>
  <si>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</si>
  <si>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</si>
  <si>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</si>
  <si>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</si>
  <si>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</si>
  <si>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</si>
  <si>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</si>
  <si>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</si>
  <si>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</si>
  <si>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</si>
  <si>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</si>
  <si>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</si>
  <si>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</si>
  <si>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</si>
  <si>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</si>
  <si>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</si>
  <si>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</si>
  <si>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</si>
  <si>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</si>
  <si>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</si>
  <si>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</si>
  <si>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</si>
  <si>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</si>
  <si>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</si>
  <si>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</si>
  <si>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</si>
  <si>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</si>
  <si>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</si>
  <si>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</si>
  <si>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</si>
  <si>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</si>
  <si>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</si>
  <si>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</si>
  <si>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</si>
  <si>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</si>
  <si>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</si>
  <si>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</si>
  <si>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</si>
  <si>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</si>
  <si>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</si>
  <si>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</si>
  <si>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</si>
  <si>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</si>
  <si>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</si>
  <si>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</si>
  <si>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</si>
  <si>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</si>
  <si>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</si>
  <si>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</si>
  <si>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</si>
  <si>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</si>
  <si>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</si>
  <si>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</si>
  <si>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</si>
  <si>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</si>
  <si>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</si>
  <si>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</si>
  <si>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</si>
  <si>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</si>
  <si>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</si>
  <si>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</si>
  <si>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</si>
  <si>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</si>
  <si>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</si>
  <si>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</si>
  <si>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</si>
  <si>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</si>
  <si>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</si>
  <si>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</si>
  <si>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</si>
  <si>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</si>
  <si>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</si>
  <si>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</si>
  <si>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</si>
  <si>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</si>
  <si>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</si>
  <si>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</si>
  <si>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</si>
  <si>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</si>
  <si>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</si>
  <si>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</si>
  <si>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</si>
  <si>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</si>
  <si>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</si>
  <si>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</si>
  <si>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</si>
  <si>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</si>
  <si>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</si>
  <si>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</si>
  <si>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</si>
  <si>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</si>
  <si>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</si>
  <si>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</si>
  <si>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</si>
  <si>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</si>
  <si>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</si>
  <si>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</si>
  <si>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</si>
  <si>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</si>
  <si>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</si>
  <si>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</si>
  <si>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</si>
  <si>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</si>
  <si>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</si>
  <si>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</si>
  <si>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</si>
  <si>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</si>
  <si>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</si>
  <si>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</si>
  <si>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</si>
  <si>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</si>
  <si>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</si>
  <si>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</si>
  <si>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</si>
  <si>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</si>
  <si>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</si>
  <si>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</si>
  <si>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</si>
  <si>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</si>
  <si>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</si>
  <si>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</si>
  <si>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</si>
  <si>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</si>
  <si>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</si>
  <si>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</si>
  <si>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</si>
  <si>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</si>
  <si>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</si>
  <si>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</si>
  <si>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</si>
  <si>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</si>
  <si>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</si>
  <si>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</si>
  <si>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</si>
  <si>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</si>
  <si>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</si>
  <si>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</si>
  <si>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</si>
  <si>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</si>
  <si>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</si>
  <si>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</si>
  <si>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</si>
  <si>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</si>
  <si>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</si>
  <si>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</si>
  <si>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</si>
  <si>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</si>
  <si>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</si>
  <si>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</si>
  <si>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</si>
  <si>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</si>
  <si>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</si>
  <si>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</si>
  <si>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</si>
  <si>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</si>
  <si>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</si>
  <si>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</si>
  <si>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</si>
  <si>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</si>
  <si>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</si>
  <si>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</si>
  <si>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</si>
  <si>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</si>
  <si>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</si>
  <si>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</si>
  <si>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</si>
  <si>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</si>
  <si>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</si>
  <si>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</si>
  <si>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</si>
  <si>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</si>
  <si>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</si>
  <si>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</si>
  <si>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</si>
  <si>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</si>
  <si>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</si>
  <si>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</si>
  <si>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</si>
  <si>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</si>
  <si>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</si>
  <si>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</si>
  <si>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</si>
  <si>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</si>
  <si>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</si>
  <si>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</si>
  <si>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</si>
  <si>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</si>
  <si>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</si>
  <si>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</si>
  <si>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</si>
  <si>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</si>
  <si>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</si>
  <si>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</si>
  <si>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</si>
  <si>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</si>
  <si>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</si>
  <si>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</si>
  <si>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</si>
  <si>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</si>
  <si>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</si>
  <si>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</si>
  <si>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</si>
  <si>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</si>
  <si>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</si>
  <si>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</si>
  <si>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</si>
  <si>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</si>
  <si>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</si>
  <si>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</si>
  <si>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</si>
  <si>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</si>
  <si>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</si>
  <si>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</si>
  <si>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</si>
  <si>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</si>
  <si>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</si>
  <si>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</si>
  <si>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</si>
  <si>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</si>
  <si>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</si>
  <si>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</si>
  <si>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</si>
  <si>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</si>
  <si>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</si>
  <si>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</si>
  <si>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</si>
  <si>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</si>
  <si>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</si>
  <si>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</si>
  <si>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</si>
  <si>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</si>
  <si>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</si>
  <si>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</si>
  <si>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</si>
  <si>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</si>
  <si>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</si>
  <si>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</si>
  <si>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</si>
  <si>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</si>
  <si>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</si>
  <si>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</si>
  <si>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</si>
  <si>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</si>
  <si>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</si>
  <si>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</si>
  <si>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</si>
  <si>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</si>
  <si>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</si>
  <si>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</si>
  <si>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</si>
  <si>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</si>
  <si>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</si>
  <si>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</si>
  <si>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</si>
  <si>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</si>
  <si>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</si>
  <si>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</si>
  <si>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</si>
  <si>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</si>
  <si>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</si>
  <si>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</si>
  <si>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</si>
  <si>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</si>
  <si>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</si>
  <si>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</si>
  <si>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</si>
  <si>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</si>
  <si>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</si>
  <si>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</si>
  <si>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</si>
  <si>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</si>
  <si>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</si>
  <si>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</si>
  <si>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</si>
  <si>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</si>
  <si>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</si>
  <si>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</si>
  <si>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</si>
  <si>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</si>
  <si>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</si>
  <si>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</si>
  <si>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</si>
  <si>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</si>
  <si>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</si>
  <si>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</si>
  <si>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</si>
  <si>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</si>
  <si>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</si>
  <si>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</si>
  <si>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</si>
  <si>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</si>
  <si>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</si>
  <si>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</si>
  <si>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</si>
  <si>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</si>
  <si>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</si>
  <si>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</si>
  <si>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</si>
  <si>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</si>
  <si>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</si>
  <si>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</si>
  <si>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</si>
  <si>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</si>
  <si>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</si>
  <si>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</si>
  <si>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</si>
  <si>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</si>
  <si>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</si>
  <si>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</si>
  <si>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</si>
  <si>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</si>
  <si>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</si>
  <si>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</si>
  <si>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</si>
  <si>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</si>
  <si>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</si>
  <si>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</si>
  <si>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</si>
  <si>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</si>
  <si>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</si>
  <si>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</si>
  <si>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</si>
  <si>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</si>
  <si>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</si>
  <si>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</si>
  <si>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</si>
  <si>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</si>
  <si>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</si>
  <si>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</si>
  <si>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</si>
  <si>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</si>
  <si>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</si>
  <si>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</si>
  <si>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</si>
  <si>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</si>
  <si>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</si>
  <si>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</si>
  <si>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</si>
  <si>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</si>
  <si>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</si>
  <si>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</si>
  <si>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</si>
  <si>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</si>
  <si>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</si>
  <si>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</si>
  <si>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</si>
  <si>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</si>
  <si>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</si>
  <si>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</si>
  <si>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</si>
  <si>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</si>
  <si>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</si>
  <si>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</si>
  <si>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</si>
  <si>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</si>
  <si>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</si>
  <si>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</si>
  <si>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</si>
  <si>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</si>
  <si>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</si>
  <si>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</si>
  <si>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</si>
  <si>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</si>
  <si>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</si>
  <si>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</si>
  <si>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</si>
  <si>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</si>
  <si>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</si>
  <si>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</si>
  <si>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</si>
  <si>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</si>
  <si>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</si>
  <si>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</si>
  <si>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</si>
  <si>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</si>
  <si>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</si>
  <si>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</si>
  <si>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</si>
  <si>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</si>
  <si>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</si>
  <si>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</si>
  <si>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</si>
  <si>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</si>
  <si>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</si>
  <si>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</si>
  <si>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</si>
  <si>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</si>
  <si>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</si>
  <si>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</si>
  <si>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</si>
  <si>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</si>
  <si>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</si>
  <si>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</si>
  <si>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</si>
  <si>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</si>
  <si>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</si>
  <si>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</si>
  <si>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</si>
  <si>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</si>
  <si>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</si>
  <si>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</si>
  <si>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</si>
  <si>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</si>
  <si>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</si>
  <si>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</si>
  <si>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</si>
  <si>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</si>
  <si>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</si>
  <si>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</si>
  <si>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</si>
  <si>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</si>
  <si>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</si>
  <si>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</si>
  <si>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</si>
  <si>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</si>
  <si>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</si>
  <si>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</si>
  <si>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</si>
  <si>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</si>
  <si>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</si>
  <si>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</si>
  <si>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</si>
  <si>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</si>
  <si>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</si>
  <si>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</si>
  <si>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</si>
  <si>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</si>
  <si>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</si>
  <si>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</si>
  <si>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</si>
  <si>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</si>
  <si>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</si>
  <si>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</si>
  <si>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</si>
  <si>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</si>
  <si>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</si>
  <si>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</si>
  <si>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</si>
  <si>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</si>
  <si>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</si>
  <si>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</si>
  <si>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</si>
  <si>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</si>
  <si>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</si>
  <si>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</si>
  <si>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</si>
  <si>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</si>
  <si>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</si>
  <si>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</si>
  <si>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</si>
  <si>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</si>
  <si>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</si>
  <si>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</si>
  <si>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</si>
  <si>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</si>
  <si>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</si>
  <si>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</si>
  <si>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</si>
  <si>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</si>
  <si>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</si>
  <si>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</si>
  <si>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</si>
  <si>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</si>
  <si>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</si>
  <si>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</si>
  <si>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</si>
  <si>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</si>
  <si>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</si>
  <si>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</si>
  <si>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</si>
  <si>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</si>
  <si>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</si>
  <si>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</si>
  <si>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</si>
  <si>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</si>
  <si>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</si>
  <si>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</si>
  <si>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</si>
  <si>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</si>
  <si>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</si>
  <si>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</si>
  <si>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</si>
  <si>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</si>
  <si>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</si>
  <si>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</si>
  <si>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</si>
  <si>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</si>
  <si>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</si>
  <si>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</si>
  <si>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</si>
  <si>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</si>
  <si>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</si>
  <si>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</si>
  <si>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</si>
  <si>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</si>
  <si>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</si>
  <si>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</si>
  <si>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</si>
  <si>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</si>
  <si>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</si>
  <si>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</si>
  <si>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</si>
  <si>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</si>
  <si>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</si>
  <si>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</si>
  <si>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</si>
  <si>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</si>
  <si>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</si>
  <si>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</si>
  <si>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</si>
  <si>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</si>
  <si>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</si>
  <si>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</si>
  <si>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</si>
  <si>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</si>
  <si>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</si>
  <si>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</si>
  <si>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</si>
  <si>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</si>
  <si>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</si>
  <si>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</si>
  <si>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</si>
  <si>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</si>
  <si>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</si>
  <si>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</si>
  <si>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</si>
  <si>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</si>
  <si>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</si>
  <si>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</si>
  <si>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</si>
  <si>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</si>
  <si>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</si>
  <si>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</si>
  <si>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</si>
  <si>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</si>
  <si>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</si>
  <si>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</si>
  <si>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</si>
  <si>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</si>
  <si>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</si>
  <si>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</si>
  <si>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</si>
  <si>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</si>
  <si>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</si>
  <si>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</si>
  <si>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</si>
  <si>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</si>
  <si>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</si>
  <si>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</si>
  <si>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</si>
  <si>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</si>
  <si>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</si>
  <si>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</si>
  <si>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</si>
  <si>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</si>
  <si>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</si>
  <si>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</si>
  <si>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</si>
  <si>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</si>
  <si>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</si>
  <si>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</si>
  <si>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</si>
  <si>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</si>
  <si>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</si>
  <si>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</si>
  <si>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</si>
  <si>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</si>
  <si>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</si>
  <si>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</si>
  <si>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</si>
  <si>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</si>
  <si>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</si>
  <si>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</si>
  <si>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</si>
  <si>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</si>
  <si>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</si>
  <si>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</si>
  <si>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</si>
  <si>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</si>
  <si>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</si>
  <si>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</si>
  <si>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</si>
  <si>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</si>
  <si>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</si>
  <si>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</si>
  <si>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</si>
  <si>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</si>
  <si>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</si>
  <si>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</si>
  <si>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</si>
  <si>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</si>
  <si>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</si>
  <si>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</si>
  <si>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</si>
  <si>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</si>
  <si>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</si>
  <si>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</si>
  <si>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</si>
  <si>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</si>
  <si>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</si>
  <si>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</si>
  <si>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</si>
  <si>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</si>
  <si>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</si>
  <si>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</si>
  <si>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</si>
  <si>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</si>
  <si>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</si>
  <si>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</si>
  <si>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</si>
  <si>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</si>
  <si>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</si>
  <si>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</si>
  <si>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</si>
  <si>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</si>
  <si>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</si>
  <si>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</si>
  <si>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</si>
  <si>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</si>
  <si>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</si>
  <si>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</si>
  <si>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</si>
  <si>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</si>
  <si>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</si>
  <si>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</si>
  <si>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</si>
  <si>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</si>
  <si>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</si>
  <si>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</si>
  <si>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</si>
  <si>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</si>
  <si>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</si>
  <si>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</si>
  <si>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</si>
  <si>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</si>
  <si>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</si>
  <si>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</si>
  <si>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</si>
  <si>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</si>
  <si>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</si>
  <si>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</si>
  <si>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</si>
  <si>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</si>
  <si>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</si>
  <si>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</si>
  <si>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</si>
  <si>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</si>
  <si>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</si>
  <si>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</si>
  <si>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</si>
  <si>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</si>
  <si>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</si>
  <si>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</si>
  <si>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</si>
  <si>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</si>
  <si>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</si>
  <si>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</si>
  <si>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</si>
  <si>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</si>
  <si>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</si>
  <si>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</si>
  <si>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</si>
  <si>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</si>
  <si>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</si>
  <si>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</si>
  <si>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</si>
  <si>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</si>
  <si>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</si>
  <si>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</si>
  <si>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</si>
  <si>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</si>
  <si>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</si>
  <si>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</si>
  <si>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</si>
  <si>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</si>
  <si>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</si>
  <si>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</si>
  <si>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</si>
  <si>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</si>
  <si>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</si>
  <si>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</si>
  <si>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</si>
  <si>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</si>
  <si>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</si>
  <si>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</si>
  <si>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</si>
  <si>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</si>
  <si>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</si>
  <si>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</si>
  <si>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</si>
  <si>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</si>
  <si>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</si>
  <si>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</si>
  <si>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</si>
  <si>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</si>
  <si>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</si>
  <si>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</si>
  <si>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</si>
  <si>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</si>
  <si>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</si>
  <si>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</si>
  <si>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</si>
  <si>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</si>
  <si>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</si>
  <si>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</si>
  <si>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</si>
  <si>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</si>
  <si>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</si>
  <si>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</si>
  <si>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</si>
  <si>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</si>
  <si>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</si>
  <si>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</si>
  <si>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</si>
  <si>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</si>
  <si>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</si>
  <si>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</si>
  <si>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</si>
  <si>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</si>
  <si>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</si>
  <si>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</si>
  <si>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</si>
  <si>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</si>
  <si>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</si>
  <si>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</si>
  <si>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</si>
  <si>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</si>
  <si>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</si>
  <si>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</si>
  <si>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</si>
  <si>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</si>
  <si>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</si>
  <si>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</si>
  <si>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</si>
  <si>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</si>
  <si>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</si>
  <si>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</si>
  <si>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</si>
  <si>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</si>
  <si>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</si>
  <si>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</si>
  <si>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</si>
  <si>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</si>
  <si>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</si>
  <si>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</si>
  <si>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</si>
  <si>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</si>
  <si>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</si>
  <si>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</si>
  <si>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</si>
  <si>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</si>
  <si>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</si>
  <si>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</si>
  <si>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</si>
  <si>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</si>
  <si>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</si>
  <si>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</si>
  <si>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</si>
  <si>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</si>
  <si>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</si>
  <si>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</si>
  <si>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</si>
  <si>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</si>
  <si>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</si>
  <si>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</si>
  <si>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</si>
  <si>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</si>
  <si>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</si>
  <si>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</si>
  <si>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</si>
  <si>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</si>
  <si>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</si>
  <si>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</si>
  <si>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</si>
  <si>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</si>
  <si>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</si>
  <si>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</si>
  <si>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</si>
  <si>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</si>
  <si>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</si>
  <si>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</si>
  <si>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</si>
  <si>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</si>
  <si>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</si>
  <si>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</si>
  <si>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</si>
  <si>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</si>
  <si>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</si>
  <si>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</si>
  <si>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</si>
  <si>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</si>
  <si>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</si>
  <si>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</si>
  <si>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</si>
  <si>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</si>
  <si>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</si>
  <si>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</si>
  <si>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</si>
  <si>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</si>
  <si>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</si>
  <si>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</si>
  <si>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</si>
  <si>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</si>
  <si>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</si>
  <si>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</si>
  <si>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</si>
  <si>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</si>
  <si>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</si>
  <si>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</si>
  <si>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</si>
  <si>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</si>
  <si>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</si>
  <si>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</si>
  <si>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</si>
  <si>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</si>
  <si>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</si>
  <si>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</si>
  <si>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</si>
  <si>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</si>
  <si>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</si>
  <si>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</si>
  <si>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</si>
  <si>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</si>
  <si>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</si>
  <si>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</si>
  <si>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</si>
  <si>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</si>
  <si>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</si>
  <si>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</si>
  <si>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</si>
  <si>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</si>
  <si>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</si>
  <si>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</si>
  <si>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</si>
  <si>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</si>
  <si>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</si>
  <si>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</si>
  <si>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</si>
  <si>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</si>
  <si>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</si>
  <si>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</si>
  <si>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</si>
  <si>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</si>
  <si>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</si>
  <si>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</si>
  <si>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</si>
  <si>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</si>
  <si>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</si>
  <si>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</si>
  <si>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</si>
  <si>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</si>
  <si>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</si>
  <si>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</si>
  <si>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</si>
  <si>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</si>
  <si>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</si>
  <si>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</si>
  <si>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</si>
  <si>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</si>
  <si>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</si>
  <si>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</si>
  <si>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</si>
  <si>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</si>
  <si>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</si>
  <si>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</si>
  <si>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</si>
  <si>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</si>
  <si>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</si>
  <si>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</si>
  <si>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</si>
  <si>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</si>
  <si>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</si>
  <si>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</si>
  <si>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</si>
  <si>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</si>
  <si>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</si>
  <si>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</si>
  <si>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</si>
  <si>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</si>
  <si>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</si>
  <si>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</si>
  <si>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</si>
  <si>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</si>
  <si>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</si>
  <si>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</si>
  <si>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</si>
  <si>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</si>
  <si>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</si>
  <si>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</si>
  <si>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</si>
  <si>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</si>
  <si>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</si>
  <si>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</si>
  <si>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</si>
  <si>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</si>
  <si>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</si>
  <si>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</si>
  <si>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</si>
  <si>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</si>
  <si>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</si>
  <si>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</si>
  <si>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</si>
  <si>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</si>
  <si>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</si>
  <si>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</si>
  <si>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</si>
  <si>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</si>
  <si>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</si>
  <si>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</si>
  <si>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</si>
  <si>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</si>
  <si>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</si>
  <si>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</si>
  <si>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</si>
  <si>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</si>
  <si>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</si>
  <si>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</si>
  <si>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</si>
  <si>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</si>
  <si>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</si>
  <si>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</si>
  <si>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</si>
  <si>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</si>
  <si>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</si>
  <si>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</si>
  <si>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</si>
  <si>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</si>
  <si>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</si>
  <si>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</si>
  <si>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</si>
  <si>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</si>
  <si>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</si>
  <si>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</si>
  <si>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</si>
  <si>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</si>
  <si>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</si>
  <si>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</si>
  <si>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</si>
  <si>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</si>
  <si>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</si>
  <si>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</si>
  <si>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</si>
  <si>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</si>
  <si>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</si>
  <si>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</si>
  <si>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</si>
  <si>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</si>
  <si>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</si>
  <si>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</si>
  <si>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</si>
  <si>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</si>
  <si>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</si>
  <si>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</si>
  <si>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</si>
  <si>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</si>
  <si>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</si>
  <si>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</si>
  <si>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</si>
  <si>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</si>
  <si>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</si>
  <si>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</si>
  <si>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</si>
  <si>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</si>
  <si>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</si>
  <si>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</si>
  <si>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</si>
  <si>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</si>
  <si>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</si>
  <si>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</si>
  <si>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</si>
  <si>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</si>
  <si>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</si>
  <si>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</si>
  <si>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</si>
  <si>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</si>
  <si>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</si>
  <si>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</si>
  <si>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</si>
  <si>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</si>
  <si>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</si>
  <si>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</si>
  <si>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</si>
  <si>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</si>
  <si>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</si>
  <si>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</si>
  <si>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</si>
  <si>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</si>
  <si>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</si>
  <si>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</si>
  <si>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</si>
  <si>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</si>
  <si>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</si>
  <si>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</si>
  <si>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</si>
  <si>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</si>
  <si>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</si>
  <si>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</si>
  <si>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</si>
  <si>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</si>
  <si>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</si>
  <si>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</si>
  <si>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</si>
  <si>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</si>
  <si>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</si>
  <si>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</si>
  <si>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</si>
  <si>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</si>
  <si>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</si>
  <si>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</si>
  <si>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</si>
  <si>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</si>
  <si>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</si>
  <si>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</si>
  <si>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</si>
  <si>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</si>
  <si>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</si>
  <si>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</si>
  <si>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</si>
  <si>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</si>
  <si>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</si>
  <si>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</si>
  <si>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</si>
  <si>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</si>
  <si>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</si>
  <si>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</si>
  <si>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</si>
  <si>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</si>
  <si>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</si>
  <si>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</si>
  <si>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</si>
  <si>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</si>
  <si>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</si>
  <si>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</si>
  <si>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</si>
  <si>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</si>
  <si>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</si>
  <si>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</si>
  <si>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</si>
  <si>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</si>
  <si>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</si>
  <si>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</si>
  <si>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</si>
  <si>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</si>
  <si>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</si>
  <si>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</si>
  <si>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</si>
  <si>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</si>
  <si>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</si>
  <si>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</si>
  <si>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</si>
  <si>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</si>
  <si>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</si>
  <si>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</si>
  <si>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</si>
  <si>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</si>
  <si>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</si>
  <si>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</si>
  <si>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</si>
  <si>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</si>
  <si>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</si>
  <si>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</si>
  <si>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</si>
  <si>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</si>
  <si>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</si>
  <si>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</si>
  <si>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</si>
  <si>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</si>
  <si>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</si>
  <si>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</si>
  <si>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</si>
  <si>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</si>
  <si>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</si>
  <si>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</si>
  <si>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</si>
  <si>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</si>
  <si>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</si>
  <si>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</si>
  <si>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</si>
  <si>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</si>
  <si>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</si>
  <si>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</si>
  <si>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</si>
  <si>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</si>
  <si>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</si>
  <si>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</si>
  <si>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</si>
  <si>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</si>
  <si>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</si>
  <si>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</si>
  <si>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</si>
  <si>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</si>
  <si>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</si>
  <si>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</si>
  <si>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</si>
  <si>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</si>
  <si>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</si>
  <si>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</si>
  <si>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</si>
  <si>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</si>
  <si>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</si>
  <si>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</si>
  <si>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</si>
  <si>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</si>
  <si>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</si>
  <si>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</si>
  <si>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</si>
  <si>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</si>
  <si>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</si>
  <si>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</si>
  <si>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</si>
  <si>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</si>
  <si>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</si>
  <si>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</si>
  <si>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</si>
  <si>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</si>
  <si>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</si>
  <si>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</si>
  <si>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</si>
  <si>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</si>
  <si>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</si>
  <si>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</si>
  <si>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</si>
  <si>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</si>
  <si>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</si>
  <si>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</si>
  <si>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</si>
  <si>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</si>
  <si>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</si>
  <si>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</si>
  <si>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</si>
  <si>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</si>
  <si>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</si>
  <si>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</si>
  <si>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</si>
  <si>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</si>
  <si>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</si>
  <si>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</si>
  <si>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</si>
  <si>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</si>
  <si>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</si>
  <si>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</si>
  <si>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</si>
  <si>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</si>
  <si>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</si>
  <si>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</si>
  <si>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</si>
  <si>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</si>
  <si>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</si>
  <si>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</si>
  <si>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</si>
  <si>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</si>
  <si>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</si>
  <si>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</si>
  <si>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</si>
  <si>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</si>
  <si>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</si>
  <si>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</si>
  <si>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</si>
  <si>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</si>
  <si>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</si>
  <si>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</si>
  <si>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</si>
  <si>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</si>
  <si>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</si>
  <si>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</si>
  <si>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</si>
  <si>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</si>
  <si>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</si>
  <si>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</si>
  <si>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</si>
  <si>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</si>
  <si>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</si>
  <si>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</si>
  <si>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</si>
  <si>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</si>
  <si>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</si>
  <si>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</si>
  <si>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</si>
  <si>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</si>
  <si>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</si>
  <si>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</si>
  <si>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</si>
  <si>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</si>
  <si>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</si>
  <si>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</si>
  <si>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</si>
  <si>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</si>
  <si>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</si>
  <si>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</si>
  <si>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</si>
  <si>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</si>
  <si>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</si>
  <si>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</si>
  <si>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</si>
  <si>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</si>
  <si>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</si>
  <si>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</si>
  <si>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</si>
  <si>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</si>
  <si>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</si>
  <si>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</si>
  <si>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</si>
  <si>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</si>
  <si>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</si>
  <si>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</si>
  <si>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</si>
  <si>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</si>
  <si>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</si>
  <si>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</si>
  <si>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</si>
  <si>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</si>
  <si>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</si>
  <si>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</si>
  <si>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</si>
  <si>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</si>
  <si>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</si>
  <si>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</si>
  <si>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</si>
  <si>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</si>
  <si>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</si>
  <si>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</si>
  <si>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</si>
  <si>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</si>
  <si>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</si>
  <si>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</si>
  <si>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</si>
  <si>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</si>
  <si>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</si>
  <si>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</si>
  <si>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</si>
  <si>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</si>
  <si>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</si>
  <si>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</si>
  <si>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</si>
  <si>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</si>
  <si>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</si>
  <si>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</si>
  <si>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</si>
  <si>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</si>
  <si>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</si>
  <si>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</si>
  <si>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</si>
  <si>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</si>
  <si>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</si>
  <si>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</si>
  <si>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</si>
  <si>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</si>
  <si>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</si>
  <si>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</si>
  <si>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</si>
  <si>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</si>
  <si>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</si>
  <si>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</si>
  <si>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</si>
  <si>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</si>
  <si>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</si>
  <si>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</si>
  <si>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</si>
  <si>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</si>
  <si>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</si>
  <si>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</si>
  <si>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</si>
  <si>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</si>
  <si>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</si>
  <si>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</si>
  <si>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</si>
  <si>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</si>
  <si>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</si>
  <si>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</si>
  <si>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</si>
  <si>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</si>
  <si>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</si>
  <si>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</si>
  <si>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</si>
  <si>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</si>
  <si>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</si>
  <si>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</si>
  <si>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</si>
  <si>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</si>
  <si>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</si>
  <si>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</si>
  <si>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</si>
  <si>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</si>
  <si>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</si>
  <si>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</si>
  <si>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</si>
  <si>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</si>
  <si>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</si>
  <si>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</si>
  <si>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</si>
  <si>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</si>
  <si>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</si>
  <si>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</si>
  <si>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</si>
  <si>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</si>
  <si>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</si>
  <si>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</si>
  <si>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</si>
  <si>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</si>
  <si>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</si>
  <si>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</si>
  <si>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</si>
  <si>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</si>
  <si>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</si>
  <si>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</si>
  <si>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</si>
  <si>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</si>
  <si>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</si>
  <si>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</si>
  <si>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</si>
  <si>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</si>
  <si>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</si>
  <si>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</si>
  <si>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</si>
  <si>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</si>
  <si>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</si>
  <si>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</si>
  <si>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</si>
  <si>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</si>
  <si>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</si>
  <si>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</si>
  <si>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</si>
  <si>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</si>
  <si>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</si>
  <si>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</si>
  <si>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</si>
  <si>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</si>
  <si>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</si>
  <si>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</si>
  <si>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</si>
  <si>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</si>
  <si>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</si>
  <si>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</si>
  <si>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</si>
  <si>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</si>
  <si>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</si>
  <si>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</si>
  <si>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</si>
  <si>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</si>
  <si>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</si>
  <si>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</si>
  <si>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</si>
  <si>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</si>
  <si>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</si>
  <si>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</si>
  <si>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</si>
  <si>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</si>
  <si>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</si>
  <si>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</si>
  <si>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</si>
  <si>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</si>
  <si>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</si>
  <si>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</si>
  <si>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</si>
  <si>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</si>
  <si>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</si>
  <si>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</si>
  <si>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</si>
  <si>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</si>
  <si>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</si>
  <si>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</si>
  <si>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</si>
  <si>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</si>
  <si>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</si>
  <si>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</si>
  <si>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</si>
  <si>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</si>
  <si>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</si>
  <si>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</si>
  <si>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</si>
  <si>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</si>
  <si>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</si>
  <si>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</si>
  <si>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</si>
  <si>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</si>
  <si>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</si>
  <si>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</si>
  <si>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</si>
  <si>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</si>
  <si>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</si>
  <si>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</si>
  <si>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</si>
  <si>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</si>
  <si>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</si>
  <si>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</si>
  <si>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</si>
  <si>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</si>
  <si>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</si>
  <si>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</si>
  <si>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</si>
  <si>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</si>
  <si>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</si>
  <si>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</si>
  <si>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</si>
  <si>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</si>
  <si>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</si>
  <si>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</si>
  <si>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</si>
  <si>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</si>
  <si>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</si>
  <si>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</si>
  <si>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</si>
  <si>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</si>
  <si>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</si>
  <si>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</si>
  <si>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</si>
  <si>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</si>
  <si>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</si>
  <si>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</si>
  <si>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</si>
  <si>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</si>
  <si>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</si>
  <si>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</si>
  <si>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</si>
  <si>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</si>
  <si>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</si>
  <si>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</si>
  <si>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</si>
  <si>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</si>
  <si>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</si>
  <si>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</si>
  <si>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</si>
  <si>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</si>
  <si>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</si>
  <si>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</si>
  <si>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</si>
  <si>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</si>
  <si>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</si>
  <si>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</si>
  <si>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</si>
  <si>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</si>
  <si>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</si>
  <si>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</si>
  <si>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</si>
  <si>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</si>
  <si>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</si>
  <si>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</si>
  <si>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</si>
  <si>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</si>
  <si>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</si>
  <si>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</si>
  <si>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</si>
  <si>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</si>
  <si>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</si>
  <si>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</si>
  <si>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</si>
  <si>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</si>
  <si>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</si>
  <si>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</si>
  <si>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</si>
  <si>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</si>
  <si>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</si>
  <si>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</si>
  <si>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</si>
  <si>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</si>
  <si>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</si>
  <si>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</si>
  <si>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</si>
  <si>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</si>
  <si>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</si>
  <si>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</si>
  <si>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</si>
  <si>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</si>
  <si>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</si>
  <si>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</si>
  <si>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</si>
  <si>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</si>
  <si>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</si>
  <si>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</si>
  <si>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</si>
  <si>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</si>
  <si>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</si>
  <si>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</si>
  <si>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</si>
  <si>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</si>
  <si>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</si>
  <si>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</si>
  <si>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</si>
  <si>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</si>
  <si>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</si>
  <si>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</si>
  <si>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</si>
  <si>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</si>
  <si>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</si>
  <si>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</si>
  <si>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</si>
  <si>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</si>
  <si>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</si>
  <si>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</si>
  <si>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</si>
  <si>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</si>
  <si>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</si>
  <si>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</si>
  <si>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</si>
  <si>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</si>
  <si>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</si>
  <si>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</si>
  <si>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</si>
  <si>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</si>
  <si>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</si>
  <si>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</si>
  <si>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</si>
  <si>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</si>
  <si>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</si>
  <si>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</si>
  <si>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</si>
  <si>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</si>
  <si>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</si>
  <si>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</si>
  <si>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</si>
  <si>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</si>
  <si>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</si>
  <si>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</si>
  <si>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</si>
  <si>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</si>
  <si>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</si>
  <si>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</si>
  <si>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</si>
  <si>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</si>
  <si>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</si>
  <si>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</si>
  <si>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</si>
  <si>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</si>
  <si>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</si>
  <si>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</si>
  <si>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</si>
  <si>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</si>
  <si>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</si>
  <si>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</si>
  <si>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</si>
  <si>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</si>
  <si>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</si>
  <si>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</si>
  <si>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</si>
  <si>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</si>
  <si>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</si>
  <si>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</si>
  <si>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</si>
  <si>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</si>
  <si>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</si>
  <si>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</si>
  <si>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</si>
  <si>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</si>
  <si>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</si>
  <si>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</si>
  <si>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</si>
  <si>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</si>
  <si>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</si>
  <si>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</si>
  <si>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</si>
  <si>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</si>
  <si>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</si>
  <si>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</si>
  <si>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</si>
  <si>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</si>
  <si>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</si>
  <si>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</si>
  <si>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</si>
  <si>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</si>
  <si>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</si>
  <si>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</si>
  <si>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</si>
  <si>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</si>
  <si>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</si>
  <si>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</si>
  <si>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</si>
  <si>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</si>
  <si>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</si>
  <si>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</si>
  <si>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</si>
  <si>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</si>
  <si>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</si>
  <si>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</si>
  <si>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</si>
  <si>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</si>
  <si>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</si>
  <si>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</si>
  <si>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</si>
  <si>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</si>
  <si>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</si>
  <si>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</si>
  <si>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</si>
  <si>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</si>
  <si>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</si>
  <si>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</si>
  <si>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</si>
  <si>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</si>
  <si>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</si>
  <si>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</si>
  <si>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</si>
  <si>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</si>
  <si>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</si>
  <si>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</si>
  <si>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</si>
  <si>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</si>
  <si>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</si>
  <si>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</si>
  <si>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</si>
  <si>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</si>
  <si>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</si>
  <si>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</si>
  <si>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</si>
  <si>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</si>
  <si>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</si>
  <si>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</si>
  <si>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</si>
  <si>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</si>
  <si>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</si>
  <si>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</si>
  <si>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</si>
  <si>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</si>
  <si>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</si>
  <si>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</si>
  <si>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</si>
  <si>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</si>
  <si>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</si>
  <si>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</si>
  <si>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</si>
  <si>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</si>
  <si>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</si>
  <si>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</si>
  <si>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</si>
  <si>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</si>
  <si>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</si>
  <si>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</si>
  <si>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</si>
  <si>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</si>
  <si>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</si>
  <si>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</si>
  <si>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</si>
  <si>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</si>
  <si>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</si>
  <si>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</si>
  <si>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</si>
  <si>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</si>
  <si>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</si>
  <si>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</si>
  <si>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</si>
  <si>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</si>
  <si>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</si>
  <si>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</si>
  <si>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</si>
  <si>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</si>
  <si>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</si>
  <si>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</si>
  <si>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</si>
  <si>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</si>
  <si>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</si>
  <si>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</si>
  <si>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</si>
  <si>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</si>
  <si>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</si>
  <si>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</si>
  <si>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</si>
  <si>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</si>
  <si>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</si>
  <si>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</si>
  <si>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</si>
  <si>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</si>
  <si>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</si>
  <si>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</si>
  <si>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</si>
  <si>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</si>
  <si>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</si>
  <si>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</si>
  <si>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</si>
  <si>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</si>
  <si>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</si>
  <si>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</si>
  <si>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</si>
  <si>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</si>
  <si>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</si>
  <si>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</si>
  <si>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</si>
  <si>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</si>
  <si>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</si>
  <si>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</si>
  <si>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</si>
  <si>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</si>
  <si>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</si>
  <si>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</si>
  <si>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</si>
  <si>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</si>
  <si>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</si>
  <si>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</si>
  <si>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</si>
  <si>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</si>
  <si>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</si>
  <si>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</si>
  <si>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</si>
  <si>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</si>
  <si>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</si>
  <si>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</si>
  <si>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</si>
  <si>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</si>
  <si>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</si>
  <si>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</si>
  <si>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</si>
  <si>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</si>
  <si>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</si>
  <si>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</si>
  <si>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</si>
  <si>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</si>
  <si>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</si>
  <si>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</si>
  <si>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</si>
  <si>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</si>
  <si>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</si>
  <si>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</si>
  <si>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</si>
  <si>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</si>
  <si>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</si>
  <si>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</si>
  <si>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</si>
  <si>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</si>
  <si>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</si>
  <si>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</si>
  <si>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</si>
  <si>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</si>
  <si>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</si>
  <si>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</si>
  <si>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</si>
  <si>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</si>
  <si>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</si>
  <si>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</si>
  <si>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</si>
  <si>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</si>
  <si>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</si>
  <si>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</si>
  <si>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</si>
  <si>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</si>
  <si>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</si>
  <si>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</si>
  <si>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</si>
  <si>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</si>
  <si>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</si>
  <si>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</si>
  <si>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</si>
  <si>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</si>
  <si>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</si>
  <si>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</si>
  <si>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</si>
  <si>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</si>
  <si>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</si>
  <si>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</si>
  <si>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</si>
  <si>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</si>
  <si>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</si>
  <si>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</si>
  <si>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</si>
  <si>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</si>
  <si>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</si>
  <si>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</si>
  <si>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</si>
  <si>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</si>
  <si>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</si>
  <si>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</si>
  <si>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</si>
  <si>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</si>
  <si>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</si>
  <si>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</si>
  <si>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</si>
  <si>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</si>
  <si>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</si>
  <si>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</si>
  <si>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</si>
  <si>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</si>
  <si>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</si>
  <si>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</si>
  <si>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</si>
  <si>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</si>
  <si>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</si>
  <si>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</si>
  <si>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</si>
  <si>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</si>
  <si>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</si>
  <si>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</si>
  <si>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</si>
  <si>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</si>
  <si>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</si>
  <si>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</si>
  <si>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</si>
  <si>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</si>
  <si>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</si>
  <si>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</si>
  <si>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</si>
  <si>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</si>
  <si>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</si>
  <si>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</si>
  <si>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</si>
  <si>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</si>
  <si>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</si>
  <si>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</si>
  <si>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</si>
  <si>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</si>
  <si>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</si>
  <si>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</si>
  <si>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</si>
  <si>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</si>
  <si>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</si>
  <si>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</si>
  <si>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</si>
  <si>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</si>
  <si>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</si>
  <si>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</si>
  <si>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</si>
  <si>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</si>
  <si>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</si>
  <si>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</si>
  <si>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</si>
  <si>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</si>
  <si>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</si>
  <si>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</si>
  <si>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</si>
  <si>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</si>
  <si>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</si>
  <si>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</si>
  <si>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</si>
  <si>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</si>
  <si>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</si>
  <si>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</si>
  <si>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</si>
  <si>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</si>
  <si>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</si>
  <si>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</si>
  <si>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</si>
  <si>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</si>
  <si>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</si>
  <si>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</si>
  <si>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</si>
  <si>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</si>
  <si>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</si>
  <si>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</si>
  <si>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</si>
  <si>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</si>
  <si>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</si>
  <si>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</si>
  <si>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</si>
  <si>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</si>
  <si>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</si>
  <si>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</si>
  <si>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</si>
  <si>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</si>
  <si>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</si>
  <si>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</si>
  <si>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</si>
  <si>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</si>
  <si>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</si>
  <si>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</si>
  <si>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</si>
  <si>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</si>
  <si>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</si>
  <si>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</si>
  <si>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</si>
  <si>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</si>
  <si>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</si>
  <si>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</si>
  <si>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</si>
  <si>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</si>
  <si>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</si>
  <si>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</si>
  <si>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</si>
  <si>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</si>
  <si>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</si>
  <si>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</si>
  <si>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</si>
  <si>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</si>
  <si>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</si>
  <si>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</si>
  <si>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</si>
  <si>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</si>
  <si>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</si>
  <si>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</si>
  <si>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</si>
  <si>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</si>
  <si>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</si>
  <si>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</si>
  <si>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</si>
  <si>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</si>
  <si>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</si>
  <si>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</si>
  <si>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</si>
  <si>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</si>
  <si>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</si>
  <si>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</si>
  <si>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</si>
  <si>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</si>
  <si>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</si>
  <si>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</si>
  <si>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</si>
  <si>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</si>
  <si>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</si>
  <si>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</si>
  <si>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</si>
  <si>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</si>
  <si>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</si>
  <si>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</si>
  <si>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</si>
  <si>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</si>
  <si>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</si>
  <si>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</si>
  <si>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</si>
  <si>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</si>
  <si>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</si>
  <si>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</si>
  <si>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</si>
  <si>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</si>
  <si>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</si>
  <si>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</si>
  <si>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</si>
  <si>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</si>
  <si>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</si>
  <si>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</si>
  <si>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</si>
  <si>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</si>
  <si>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</si>
  <si>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</si>
  <si>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</si>
  <si>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</si>
  <si>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</si>
  <si>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</si>
  <si>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</si>
  <si>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</si>
  <si>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</si>
  <si>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</si>
  <si>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</si>
  <si>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</si>
  <si>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</si>
  <si>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</si>
  <si>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</si>
  <si>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</si>
  <si>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</si>
  <si>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</si>
  <si>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</si>
  <si>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</si>
  <si>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</si>
  <si>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</si>
  <si>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</si>
  <si>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</si>
  <si>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</si>
  <si>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</si>
  <si>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</si>
  <si>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</si>
  <si>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</si>
  <si>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</si>
  <si>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</si>
  <si>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</si>
  <si>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</si>
  <si>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</si>
  <si>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</si>
  <si>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</si>
  <si>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</si>
  <si>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</si>
  <si>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</si>
  <si>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</si>
  <si>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</si>
  <si>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</si>
  <si>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</si>
  <si>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</si>
  <si>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</si>
  <si>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</si>
  <si>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</si>
  <si>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</si>
  <si>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</si>
  <si>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</si>
  <si>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</si>
  <si>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</si>
  <si>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</si>
  <si>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</si>
  <si>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</si>
  <si>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</si>
  <si>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</si>
  <si>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</si>
  <si>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</si>
  <si>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</si>
  <si>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</si>
  <si>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</si>
  <si>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</si>
  <si>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</si>
  <si>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</si>
  <si>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</si>
  <si>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</si>
  <si>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</si>
  <si>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</si>
  <si>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</si>
  <si>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</si>
  <si>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</si>
  <si>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</si>
  <si>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</si>
  <si>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</si>
  <si>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</si>
  <si>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</si>
  <si>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</si>
  <si>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</si>
  <si>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</si>
  <si>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</si>
  <si>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</si>
  <si>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</si>
  <si>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</si>
  <si>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</si>
  <si>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</si>
  <si>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</si>
  <si>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</si>
  <si>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</si>
  <si>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Precious Metal Sales, Inc.</t>
  </si>
  <si>
    <t>100 New Wood Road, Watertown, CT 06795</t>
  </si>
  <si>
    <t>Krista Upson</t>
  </si>
  <si>
    <t>krista@pmsalesinc.com</t>
  </si>
  <si>
    <t>8602748813</t>
  </si>
  <si>
    <t>Anthony Luccaro</t>
  </si>
  <si>
    <t>President</t>
  </si>
  <si>
    <t>here4u@pmsalesinc.com</t>
  </si>
  <si>
    <t xml:space="preserve">One Smelter declares that it does business with very limited industrial mines situated in CAHRA's. All of this smelter's customers operating in these areas are part of international listed companies with a very strong commitment to compliance. All those companies meet all requirements of this smelter's due diligence &amp; compliance process in line with LBMA, RJC &amp; OECD guidelines. The smelter's business in CAHRA's does not -in any way- finance armed groups, forced labour and other human rights abuses, or support corruption &amp; money laundering. </t>
  </si>
  <si>
    <t>Potassium Gold Cyanide (PGC) is solely manufactured from recycled &amp; scrap sources</t>
  </si>
  <si>
    <t>100%</t>
  </si>
  <si>
    <t>We do require, but not validated by a third party.</t>
  </si>
  <si>
    <t>cid001157</t>
  </si>
  <si>
    <t>255 John L Dietsch Boulevard</t>
  </si>
  <si>
    <t>Samantha McCourt</t>
  </si>
  <si>
    <t>Samantha.McCourt@metalor.com</t>
  </si>
  <si>
    <t>Mining, recycled &amp; scrap sources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</si>
</sst>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935B520-0262-4F2D-9BA1-9DB713106E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70214AC-EE22-4466-978A-D62D9FA6DE9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5"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45783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81" customHeight="1">
      <c r="A46" s="41"/>
      <c r="B46" s="40" t="str">
        <f ca="1">OFFSET(L!$C$1,MATCH("Declaration"&amp;ADDRESS(ROW(),COLUMN(),4),L!$A:$A,0)-1,SL,,)&amp;P46</f>
        <v>Gold  (*)</v>
      </c>
      <c r="C46" s="10"/>
      <c r="D46" s="326" t="s">
        <v>475</v>
      </c>
      <c r="E46" s="327"/>
      <c r="F46" s="47"/>
      <c r="G46" s="334" t="s">
        <v>15825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t="s">
        <v>15826</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t="s">
        <v>15828</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D1" zoomScaleNormal="100" zoomScalePageLayoutView="55" workbookViewId="0">
      <selection activeCell="B6" sqref="B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15829</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t="s">
        <v>15830</v>
      </c>
      <c r="I5" s="184" t="str">
        <f ca="1">IF(ISERROR($V5),"",OFFSET('Smelter Look-up'!$H$4,$V5-4,0))</f>
        <v>North Attleboro</v>
      </c>
      <c r="J5" s="184" t="str">
        <f ca="1">IF(ISERROR($V5),"",OFFSET('Smelter Look-up'!$I$4,$V5-4,0))</f>
        <v>Massachusetts</v>
      </c>
      <c r="K5" s="224" t="s">
        <v>15831</v>
      </c>
      <c r="L5" s="224" t="s">
        <v>15832</v>
      </c>
      <c r="M5" s="224"/>
      <c r="N5" s="224" t="s">
        <v>15833</v>
      </c>
      <c r="O5" s="224" t="s">
        <v>15833</v>
      </c>
      <c r="P5" s="185" t="s">
        <v>476</v>
      </c>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 ca="1">IF(C5="",NA(),IF(OR(C5="Smelter not listed",C5="Smelter not yet identified"),MATCH($B5&amp;$D5,'Smelter Look-up'!$J:$J,0),MATCH($B5&amp;$C5,'Smelter Look-up'!$J:$J,0)))</f>
        <v>182</v>
      </c>
      <c r="X5" s="227">
        <f t="shared" ref="X5" ca="1" si="0">IF(AND(C5="Smelter not listed",OR(LEN(D5)=0,LEN(E5)=0)),1,0)</f>
        <v>0</v>
      </c>
      <c r="AB5" s="228" t="str">
        <f t="shared" ref="AB5" ca="1" si="1">B5&amp;C5</f>
        <v>GoldMetalor USA Refining Corporation</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A387A30-9F15-4273-BF0B-325F1A6BC09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Precious Metal Sales,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Krista Upson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krista@pmsalesinc.com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8602748813</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Anthony Luccaro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here4u@pmsalesinc.com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45783</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0</v>
      </c>
      <c r="G66" s="70">
        <f ca="1">IF(AND(COUNTIF(SmelterIdetifiedForMetal,"Tin")&gt;0,COUNTIF('Smelter List'!AB$5:AB$2504,"Tin?*")&gt;0),0,1)</f>
        <v>1</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PM Sales, Inc</cp:lastModifiedBy>
  <cp:lastPrinted>2015-04-21T20:47:43Z</cp:lastPrinted>
  <dcterms:created xsi:type="dcterms:W3CDTF">2010-06-21T21:00:23Z</dcterms:created>
  <dcterms:modified xsi:type="dcterms:W3CDTF">2025-05-06T13:48:04Z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